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40" windowHeight="9780" activeTab="0"/>
  </bookViews>
  <sheets>
    <sheet name="ปกติ54" sheetId="1" r:id="rId1"/>
    <sheet name="พิเศษ54" sheetId="2" r:id="rId2"/>
  </sheets>
  <definedNames>
    <definedName name="_xlnm.Print_Titles" localSheetId="0">'ปกติ54'!$2:$3</definedName>
    <definedName name="_xlnm.Print_Titles" localSheetId="1">'พิเศษ54'!$2:$3</definedName>
  </definedNames>
  <calcPr fullCalcOnLoad="1"/>
</workbook>
</file>

<file path=xl/sharedStrings.xml><?xml version="1.0" encoding="utf-8"?>
<sst xmlns="http://schemas.openxmlformats.org/spreadsheetml/2006/main" count="839" uniqueCount="98">
  <si>
    <t>FTES ปีการศึกษา ๒๕๕๔ ภาคปกติ</t>
  </si>
  <si>
    <t>คณะ/ภาควิชา</t>
  </si>
  <si>
    <t>ระดับของวิชา</t>
  </si>
  <si>
    <t>ต้น 2554</t>
  </si>
  <si>
    <t>ปลาย 2554</t>
  </si>
  <si>
    <t>ฤดูร้อน 2554</t>
  </si>
  <si>
    <t>รวมทั้งปีการศึกษา 2554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</si>
  <si>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</si>
  <si>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</si>
  <si>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</si>
  <si>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</si>
  <si>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</si>
  <si>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</si>
  <si>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</si>
  <si>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</si>
  <si>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</si>
  <si>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</si>
  <si>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</si>
  <si>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</si>
  <si>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</si>
  <si>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คณะพยาบาลศาสตร์</t>
  </si>
  <si>
    <t>งานจัดการศึกษา</t>
  </si>
  <si>
    <t>คณะแพทยศาสตร์</t>
  </si>
  <si>
    <t>-</t>
  </si>
  <si>
    <t>คณะภูมิสารสนเทศศาสตร์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</si>
  <si>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</si>
  <si>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</si>
  <si>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</si>
  <si>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</si>
  <si>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บรรณารักษศาสตร์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</si>
  <si>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</si>
  <si>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</si>
  <si>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</si>
  <si>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</si>
  <si>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</si>
  <si>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</si>
  <si>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</si>
  <si>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</si>
  <si>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</si>
  <si>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รวมทั้งคณะ</t>
  </si>
  <si>
    <t>คณะรัฐศาสตร์และนิติศาสตร์</t>
  </si>
  <si>
    <t>นิติศาสตร์</t>
  </si>
  <si>
    <t>รัฐศาสตร์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</si>
  <si>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</si>
  <si>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</si>
  <si>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</si>
  <si>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</si>
  <si>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</si>
  <si>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</si>
  <si>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</si>
  <si>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</si>
  <si>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</si>
  <si>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</si>
  <si>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</si>
  <si>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</si>
  <si>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</si>
  <si>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</si>
  <si>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</si>
  <si>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</si>
  <si>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</si>
  <si>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</si>
  <si>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</si>
  <si>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</si>
  <si>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</si>
  <si>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</si>
  <si>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</si>
  <si>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</si>
  <si>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</si>
  <si>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</si>
  <si>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</si>
  <si>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</si>
  <si>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นวัตกรรมการบริหารและผู้นำทางการศึกษา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</si>
  <si>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</si>
  <si>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</si>
  <si>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</si>
  <si>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</si>
  <si>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</si>
  <si>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</si>
  <si>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</si>
  <si>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</si>
  <si>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</si>
  <si>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</si>
  <si>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</si>
  <si>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</si>
  <si>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</si>
  <si>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</si>
  <si>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</si>
  <si>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</si>
  <si>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</si>
  <si>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</si>
  <si>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</si>
  <si>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</si>
  <si>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</si>
  <si>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</si>
  <si>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</si>
  <si>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รวมทั้งวิทยาเขตสระแก้ว</t>
  </si>
  <si>
    <t>รวมทั้งวิทยามหาวิทยาลัย</t>
  </si>
  <si>
    <t>FTES ปีการศึกษา ๒๕๕๔ ภาคพิเศษ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</si>
</sst>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t#,##0.00;;\-"/>
    <numFmt numFmtId="189" formatCode="t#,##0;;\-"/>
  </numFmts>
  <fonts count="40">
    <font>
      <sz val="11"/>
      <color theme="1"/>
      <name val="Calibri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rgb="FFC00000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>
        <color rgb="FFC00000"/>
      </right>
      <top style="thin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>
        <color rgb="FFC00000"/>
      </right>
      <top style="hair"/>
      <bottom style="hair"/>
    </border>
    <border>
      <left/>
      <right style="thin"/>
      <top style="hair"/>
      <bottom style="medium">
        <color rgb="FFC00000"/>
      </bottom>
    </border>
    <border>
      <left style="thin"/>
      <right style="thin"/>
      <top style="hair"/>
      <bottom style="medium">
        <color rgb="FFC00000"/>
      </bottom>
    </border>
    <border>
      <left style="thin"/>
      <right style="medium">
        <color rgb="FFC00000"/>
      </right>
      <top style="hair"/>
      <bottom style="medium">
        <color rgb="FFC00000"/>
      </bottom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>
        <color rgb="FFC00000"/>
      </right>
      <top/>
      <bottom style="hair"/>
    </border>
    <border>
      <left style="thin"/>
      <right style="medium">
        <color rgb="FFC00000"/>
      </right>
      <top style="medium">
        <color rgb="FFC00000"/>
      </top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>
        <color rgb="FFC00000"/>
      </right>
      <top style="thin"/>
      <bottom style="thin"/>
    </border>
    <border>
      <left style="medium">
        <color rgb="FFC0000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87" fontId="38" fillId="33" borderId="10" xfId="42" applyNumberFormat="1" applyFont="1" applyFill="1" applyBorder="1" applyAlignment="1">
      <alignment horizontal="center" vertical="center"/>
    </xf>
    <xf numFmtId="188" fontId="38" fillId="33" borderId="10" xfId="0" applyNumberFormat="1" applyFont="1" applyFill="1" applyBorder="1" applyAlignment="1">
      <alignment horizontal="center" vertical="center"/>
    </xf>
    <xf numFmtId="188" fontId="38" fillId="33" borderId="10" xfId="0" applyNumberFormat="1" applyFont="1" applyFill="1" applyBorder="1" applyAlignment="1">
      <alignment horizontal="center" vertical="center" wrapText="1"/>
    </xf>
    <xf numFmtId="188" fontId="38" fillId="33" borderId="11" xfId="42" applyNumberFormat="1" applyFont="1" applyFill="1" applyBorder="1" applyAlignment="1">
      <alignment horizontal="center" vertical="center" wrapText="1"/>
    </xf>
    <xf numFmtId="43" fontId="38" fillId="33" borderId="11" xfId="42" applyFont="1" applyFill="1" applyBorder="1" applyAlignment="1">
      <alignment horizontal="center" vertical="center" wrapText="1"/>
    </xf>
    <xf numFmtId="189" fontId="38" fillId="33" borderId="10" xfId="42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/>
    </xf>
    <xf numFmtId="0" fontId="38" fillId="0" borderId="13" xfId="0" applyNumberFormat="1" applyFont="1" applyBorder="1" applyAlignment="1">
      <alignment/>
    </xf>
    <xf numFmtId="59" fontId="38" fillId="0" borderId="13" xfId="42" applyNumberFormat="1" applyFont="1" applyBorder="1" applyAlignment="1">
      <alignment horizontal="center"/>
    </xf>
    <xf numFmtId="188" fontId="39" fillId="0" borderId="13" xfId="0" applyNumberFormat="1" applyFont="1" applyBorder="1" applyAlignment="1">
      <alignment horizontal="center"/>
    </xf>
    <xf numFmtId="188" fontId="39" fillId="0" borderId="14" xfId="42" applyNumberFormat="1" applyFont="1" applyBorder="1" applyAlignment="1">
      <alignment horizontal="center"/>
    </xf>
    <xf numFmtId="43" fontId="39" fillId="0" borderId="14" xfId="42" applyFont="1" applyBorder="1" applyAlignment="1">
      <alignment horizontal="center"/>
    </xf>
    <xf numFmtId="189" fontId="38" fillId="0" borderId="13" xfId="42" applyNumberFormat="1" applyFont="1" applyBorder="1" applyAlignment="1">
      <alignment horizontal="center"/>
    </xf>
    <xf numFmtId="189" fontId="38" fillId="4" borderId="13" xfId="42" applyNumberFormat="1" applyFont="1" applyFill="1" applyBorder="1" applyAlignment="1">
      <alignment horizontal="center"/>
    </xf>
    <xf numFmtId="188" fontId="39" fillId="4" borderId="13" xfId="0" applyNumberFormat="1" applyFont="1" applyFill="1" applyBorder="1" applyAlignment="1">
      <alignment horizontal="center"/>
    </xf>
    <xf numFmtId="43" fontId="38" fillId="4" borderId="14" xfId="42" applyFont="1" applyFill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61" fontId="39" fillId="0" borderId="15" xfId="42" applyNumberFormat="1" applyFont="1" applyBorder="1" applyAlignment="1">
      <alignment horizontal="center"/>
    </xf>
    <xf numFmtId="188" fontId="39" fillId="0" borderId="16" xfId="42" applyNumberFormat="1" applyFont="1" applyBorder="1" applyAlignment="1">
      <alignment horizontal="center"/>
    </xf>
    <xf numFmtId="188" fontId="39" fillId="0" borderId="17" xfId="42" applyNumberFormat="1" applyFont="1" applyBorder="1" applyAlignment="1">
      <alignment horizontal="center"/>
    </xf>
    <xf numFmtId="189" fontId="39" fillId="0" borderId="16" xfId="0" applyNumberFormat="1" applyFont="1" applyBorder="1" applyAlignment="1">
      <alignment horizontal="center"/>
    </xf>
    <xf numFmtId="189" fontId="39" fillId="4" borderId="16" xfId="0" applyNumberFormat="1" applyFont="1" applyFill="1" applyBorder="1" applyAlignment="1">
      <alignment horizontal="center"/>
    </xf>
    <xf numFmtId="188" fontId="39" fillId="4" borderId="16" xfId="0" applyNumberFormat="1" applyFont="1" applyFill="1" applyBorder="1" applyAlignment="1">
      <alignment horizontal="center"/>
    </xf>
    <xf numFmtId="188" fontId="39" fillId="4" borderId="16" xfId="42" applyNumberFormat="1" applyFont="1" applyFill="1" applyBorder="1" applyAlignment="1">
      <alignment horizontal="center"/>
    </xf>
    <xf numFmtId="188" fontId="38" fillId="4" borderId="17" xfId="42" applyNumberFormat="1" applyFont="1" applyFill="1" applyBorder="1" applyAlignment="1">
      <alignment horizontal="center"/>
    </xf>
    <xf numFmtId="189" fontId="39" fillId="0" borderId="16" xfId="42" applyNumberFormat="1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61" fontId="39" fillId="0" borderId="18" xfId="42" applyNumberFormat="1" applyFont="1" applyBorder="1" applyAlignment="1">
      <alignment horizontal="center"/>
    </xf>
    <xf numFmtId="188" fontId="39" fillId="0" borderId="19" xfId="42" applyNumberFormat="1" applyFont="1" applyBorder="1" applyAlignment="1">
      <alignment horizontal="center"/>
    </xf>
    <xf numFmtId="188" fontId="39" fillId="0" borderId="20" xfId="42" applyNumberFormat="1" applyFont="1" applyBorder="1" applyAlignment="1">
      <alignment horizontal="center"/>
    </xf>
    <xf numFmtId="189" fontId="39" fillId="0" borderId="19" xfId="42" applyNumberFormat="1" applyFont="1" applyBorder="1" applyAlignment="1">
      <alignment horizontal="center"/>
    </xf>
    <xf numFmtId="189" fontId="39" fillId="4" borderId="19" xfId="0" applyNumberFormat="1" applyFont="1" applyFill="1" applyBorder="1" applyAlignment="1">
      <alignment horizontal="center"/>
    </xf>
    <xf numFmtId="188" fontId="39" fillId="4" borderId="19" xfId="0" applyNumberFormat="1" applyFont="1" applyFill="1" applyBorder="1" applyAlignment="1">
      <alignment horizontal="center"/>
    </xf>
    <xf numFmtId="188" fontId="39" fillId="4" borderId="19" xfId="42" applyNumberFormat="1" applyFont="1" applyFill="1" applyBorder="1" applyAlignment="1">
      <alignment horizontal="center"/>
    </xf>
    <xf numFmtId="188" fontId="38" fillId="4" borderId="20" xfId="42" applyNumberFormat="1" applyFont="1" applyFill="1" applyBorder="1" applyAlignment="1">
      <alignment horizontal="center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 indent="1"/>
    </xf>
    <xf numFmtId="61" fontId="39" fillId="0" borderId="21" xfId="42" applyNumberFormat="1" applyFont="1" applyBorder="1" applyAlignment="1">
      <alignment horizontal="center"/>
    </xf>
    <xf numFmtId="188" fontId="39" fillId="0" borderId="22" xfId="42" applyNumberFormat="1" applyFont="1" applyBorder="1" applyAlignment="1">
      <alignment horizontal="center"/>
    </xf>
    <xf numFmtId="188" fontId="39" fillId="0" borderId="23" xfId="42" applyNumberFormat="1" applyFont="1" applyBorder="1" applyAlignment="1">
      <alignment horizontal="center"/>
    </xf>
    <xf numFmtId="188" fontId="39" fillId="0" borderId="22" xfId="0" applyNumberFormat="1" applyFont="1" applyBorder="1" applyAlignment="1">
      <alignment horizontal="center"/>
    </xf>
    <xf numFmtId="189" fontId="38" fillId="0" borderId="22" xfId="0" applyNumberFormat="1" applyFont="1" applyFill="1" applyBorder="1" applyAlignment="1">
      <alignment horizontal="center"/>
    </xf>
    <xf numFmtId="189" fontId="38" fillId="4" borderId="22" xfId="0" applyNumberFormat="1" applyFont="1" applyFill="1" applyBorder="1" applyAlignment="1">
      <alignment horizontal="center"/>
    </xf>
    <xf numFmtId="188" fontId="38" fillId="4" borderId="22" xfId="0" applyNumberFormat="1" applyFont="1" applyFill="1" applyBorder="1" applyAlignment="1">
      <alignment horizontal="center"/>
    </xf>
    <xf numFmtId="188" fontId="39" fillId="4" borderId="22" xfId="42" applyNumberFormat="1" applyFont="1" applyFill="1" applyBorder="1" applyAlignment="1">
      <alignment horizontal="center"/>
    </xf>
    <xf numFmtId="188" fontId="38" fillId="4" borderId="23" xfId="42" applyNumberFormat="1" applyFont="1" applyFill="1" applyBorder="1" applyAlignment="1">
      <alignment horizontal="center"/>
    </xf>
    <xf numFmtId="189" fontId="39" fillId="0" borderId="22" xfId="0" applyNumberFormat="1" applyFont="1" applyBorder="1" applyAlignment="1">
      <alignment horizontal="center"/>
    </xf>
    <xf numFmtId="189" fontId="39" fillId="4" borderId="22" xfId="0" applyNumberFormat="1" applyFont="1" applyFill="1" applyBorder="1" applyAlignment="1">
      <alignment horizontal="center"/>
    </xf>
    <xf numFmtId="188" fontId="39" fillId="4" borderId="22" xfId="0" applyNumberFormat="1" applyFont="1" applyFill="1" applyBorder="1" applyAlignment="1">
      <alignment horizontal="center"/>
    </xf>
    <xf numFmtId="189" fontId="39" fillId="0" borderId="19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/>
    </xf>
    <xf numFmtId="189" fontId="38" fillId="0" borderId="22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189" fontId="39" fillId="4" borderId="16" xfId="42" applyNumberFormat="1" applyFont="1" applyFill="1" applyBorder="1" applyAlignment="1">
      <alignment horizontal="center"/>
    </xf>
    <xf numFmtId="0" fontId="39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9" fillId="0" borderId="18" xfId="0" applyFont="1" applyBorder="1" applyAlignment="1">
      <alignment/>
    </xf>
    <xf numFmtId="189" fontId="39" fillId="4" borderId="19" xfId="42" applyNumberFormat="1" applyFont="1" applyFill="1" applyBorder="1" applyAlignment="1">
      <alignment horizontal="center"/>
    </xf>
    <xf numFmtId="189" fontId="38" fillId="0" borderId="22" xfId="42" applyNumberFormat="1" applyFont="1" applyBorder="1" applyAlignment="1">
      <alignment horizontal="center"/>
    </xf>
    <xf numFmtId="189" fontId="38" fillId="4" borderId="22" xfId="42" applyNumberFormat="1" applyFont="1" applyFill="1" applyBorder="1" applyAlignment="1">
      <alignment horizontal="center"/>
    </xf>
    <xf numFmtId="188" fontId="39" fillId="0" borderId="16" xfId="0" applyNumberFormat="1" applyFont="1" applyBorder="1" applyAlignment="1">
      <alignment horizontal="center"/>
    </xf>
    <xf numFmtId="188" fontId="39" fillId="0" borderId="17" xfId="0" applyNumberFormat="1" applyFont="1" applyBorder="1" applyAlignment="1">
      <alignment horizontal="center"/>
    </xf>
    <xf numFmtId="0" fontId="39" fillId="0" borderId="22" xfId="0" applyFont="1" applyBorder="1" applyAlignment="1">
      <alignment/>
    </xf>
    <xf numFmtId="188" fontId="39" fillId="0" borderId="19" xfId="0" applyNumberFormat="1" applyFont="1" applyBorder="1" applyAlignment="1">
      <alignment horizontal="center"/>
    </xf>
    <xf numFmtId="61" fontId="39" fillId="0" borderId="19" xfId="42" applyNumberFormat="1" applyFont="1" applyBorder="1" applyAlignment="1">
      <alignment horizontal="center"/>
    </xf>
    <xf numFmtId="189" fontId="39" fillId="0" borderId="22" xfId="42" applyNumberFormat="1" applyFont="1" applyBorder="1" applyAlignment="1">
      <alignment horizontal="center"/>
    </xf>
    <xf numFmtId="189" fontId="39" fillId="4" borderId="22" xfId="42" applyNumberFormat="1" applyFont="1" applyFill="1" applyBorder="1" applyAlignment="1">
      <alignment horizontal="center"/>
    </xf>
    <xf numFmtId="0" fontId="38" fillId="3" borderId="15" xfId="0" applyFont="1" applyFill="1" applyBorder="1" applyAlignment="1">
      <alignment horizontal="left"/>
    </xf>
    <xf numFmtId="0" fontId="38" fillId="3" borderId="16" xfId="0" applyFont="1" applyFill="1" applyBorder="1" applyAlignment="1">
      <alignment horizontal="left"/>
    </xf>
    <xf numFmtId="189" fontId="38" fillId="3" borderId="16" xfId="0" applyNumberFormat="1" applyFont="1" applyFill="1" applyBorder="1" applyAlignment="1">
      <alignment horizontal="center"/>
    </xf>
    <xf numFmtId="188" fontId="38" fillId="3" borderId="24" xfId="0" applyNumberFormat="1" applyFont="1" applyFill="1" applyBorder="1" applyAlignment="1">
      <alignment horizontal="center"/>
    </xf>
    <xf numFmtId="0" fontId="38" fillId="3" borderId="15" xfId="0" applyFont="1" applyFill="1" applyBorder="1" applyAlignment="1">
      <alignment/>
    </xf>
    <xf numFmtId="188" fontId="38" fillId="3" borderId="17" xfId="42" applyNumberFormat="1" applyFont="1" applyFill="1" applyBorder="1" applyAlignment="1">
      <alignment horizontal="center"/>
    </xf>
    <xf numFmtId="189" fontId="38" fillId="3" borderId="16" xfId="42" applyNumberFormat="1" applyFont="1" applyFill="1" applyBorder="1" applyAlignment="1">
      <alignment horizontal="center"/>
    </xf>
    <xf numFmtId="0" fontId="38" fillId="3" borderId="18" xfId="0" applyFont="1" applyFill="1" applyBorder="1" applyAlignment="1">
      <alignment/>
    </xf>
    <xf numFmtId="0" fontId="38" fillId="3" borderId="19" xfId="0" applyFont="1" applyFill="1" applyBorder="1" applyAlignment="1">
      <alignment horizontal="left"/>
    </xf>
    <xf numFmtId="189" fontId="38" fillId="3" borderId="19" xfId="42" applyNumberFormat="1" applyFont="1" applyFill="1" applyBorder="1" applyAlignment="1">
      <alignment horizontal="center"/>
    </xf>
    <xf numFmtId="188" fontId="38" fillId="3" borderId="20" xfId="42" applyNumberFormat="1" applyFont="1" applyFill="1" applyBorder="1" applyAlignment="1">
      <alignment horizontal="center"/>
    </xf>
    <xf numFmtId="0" fontId="38" fillId="34" borderId="21" xfId="0" applyFont="1" applyFill="1" applyBorder="1" applyAlignment="1">
      <alignment horizontal="left"/>
    </xf>
    <xf numFmtId="0" fontId="38" fillId="34" borderId="22" xfId="0" applyNumberFormat="1" applyFont="1" applyFill="1" applyBorder="1" applyAlignment="1">
      <alignment/>
    </xf>
    <xf numFmtId="62" fontId="39" fillId="34" borderId="22" xfId="0" applyNumberFormat="1" applyFont="1" applyFill="1" applyBorder="1" applyAlignment="1">
      <alignment horizontal="center"/>
    </xf>
    <xf numFmtId="188" fontId="39" fillId="34" borderId="22" xfId="42" applyNumberFormat="1" applyFont="1" applyFill="1" applyBorder="1" applyAlignment="1">
      <alignment horizontal="center"/>
    </xf>
    <xf numFmtId="188" fontId="39" fillId="34" borderId="23" xfId="42" applyNumberFormat="1" applyFont="1" applyFill="1" applyBorder="1" applyAlignment="1">
      <alignment horizontal="center"/>
    </xf>
    <xf numFmtId="188" fontId="39" fillId="34" borderId="22" xfId="0" applyNumberFormat="1" applyFont="1" applyFill="1" applyBorder="1" applyAlignment="1">
      <alignment horizontal="center"/>
    </xf>
    <xf numFmtId="189" fontId="38" fillId="34" borderId="22" xfId="42" applyNumberFormat="1" applyFont="1" applyFill="1" applyBorder="1" applyAlignment="1">
      <alignment horizontal="center"/>
    </xf>
    <xf numFmtId="188" fontId="38" fillId="34" borderId="23" xfId="42" applyNumberFormat="1" applyFont="1" applyFill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16" xfId="0" applyNumberFormat="1" applyFont="1" applyBorder="1" applyAlignment="1">
      <alignment/>
    </xf>
    <xf numFmtId="189" fontId="38" fillId="0" borderId="16" xfId="42" applyNumberFormat="1" applyFont="1" applyBorder="1" applyAlignment="1">
      <alignment horizontal="center"/>
    </xf>
    <xf numFmtId="189" fontId="38" fillId="4" borderId="16" xfId="42" applyNumberFormat="1" applyFont="1" applyFill="1" applyBorder="1" applyAlignment="1">
      <alignment horizontal="center"/>
    </xf>
    <xf numFmtId="188" fontId="38" fillId="3" borderId="16" xfId="42" applyNumberFormat="1" applyFont="1" applyFill="1" applyBorder="1" applyAlignment="1">
      <alignment horizontal="center"/>
    </xf>
    <xf numFmtId="188" fontId="38" fillId="3" borderId="16" xfId="0" applyNumberFormat="1" applyFont="1" applyFill="1" applyBorder="1" applyAlignment="1">
      <alignment horizontal="center"/>
    </xf>
    <xf numFmtId="188" fontId="38" fillId="3" borderId="19" xfId="42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left"/>
    </xf>
    <xf numFmtId="188" fontId="38" fillId="3" borderId="19" xfId="0" applyNumberFormat="1" applyFont="1" applyFill="1" applyBorder="1" applyAlignment="1">
      <alignment horizontal="center"/>
    </xf>
    <xf numFmtId="0" fontId="38" fillId="19" borderId="21" xfId="0" applyFont="1" applyFill="1" applyBorder="1" applyAlignment="1">
      <alignment horizontal="left"/>
    </xf>
    <xf numFmtId="0" fontId="38" fillId="19" borderId="22" xfId="0" applyFont="1" applyFill="1" applyBorder="1" applyAlignment="1">
      <alignment horizontal="left"/>
    </xf>
    <xf numFmtId="189" fontId="38" fillId="19" borderId="22" xfId="0" applyNumberFormat="1" applyFont="1" applyFill="1" applyBorder="1" applyAlignment="1">
      <alignment horizontal="center"/>
    </xf>
    <xf numFmtId="188" fontId="38" fillId="19" borderId="22" xfId="0" applyNumberFormat="1" applyFont="1" applyFill="1" applyBorder="1" applyAlignment="1">
      <alignment horizontal="center"/>
    </xf>
    <xf numFmtId="188" fontId="38" fillId="19" borderId="22" xfId="42" applyNumberFormat="1" applyFont="1" applyFill="1" applyBorder="1" applyAlignment="1">
      <alignment horizontal="center"/>
    </xf>
    <xf numFmtId="188" fontId="38" fillId="19" borderId="23" xfId="0" applyNumberFormat="1" applyFont="1" applyFill="1" applyBorder="1" applyAlignment="1">
      <alignment horizontal="center"/>
    </xf>
    <xf numFmtId="0" fontId="38" fillId="19" borderId="15" xfId="0" applyFont="1" applyFill="1" applyBorder="1" applyAlignment="1">
      <alignment/>
    </xf>
    <xf numFmtId="0" fontId="38" fillId="19" borderId="16" xfId="0" applyFont="1" applyFill="1" applyBorder="1" applyAlignment="1">
      <alignment horizontal="left"/>
    </xf>
    <xf numFmtId="189" fontId="38" fillId="19" borderId="16" xfId="0" applyNumberFormat="1" applyFont="1" applyFill="1" applyBorder="1" applyAlignment="1">
      <alignment horizontal="center"/>
    </xf>
    <xf numFmtId="188" fontId="38" fillId="19" borderId="16" xfId="0" applyNumberFormat="1" applyFont="1" applyFill="1" applyBorder="1" applyAlignment="1">
      <alignment horizontal="center"/>
    </xf>
    <xf numFmtId="188" fontId="38" fillId="19" borderId="17" xfId="42" applyNumberFormat="1" applyFont="1" applyFill="1" applyBorder="1" applyAlignment="1">
      <alignment horizontal="center"/>
    </xf>
    <xf numFmtId="189" fontId="38" fillId="19" borderId="16" xfId="42" applyNumberFormat="1" applyFont="1" applyFill="1" applyBorder="1" applyAlignment="1">
      <alignment horizontal="center"/>
    </xf>
    <xf numFmtId="188" fontId="38" fillId="19" borderId="16" xfId="42" applyNumberFormat="1" applyFont="1" applyFill="1" applyBorder="1" applyAlignment="1">
      <alignment horizontal="center"/>
    </xf>
    <xf numFmtId="0" fontId="38" fillId="19" borderId="18" xfId="0" applyFont="1" applyFill="1" applyBorder="1" applyAlignment="1">
      <alignment/>
    </xf>
    <xf numFmtId="0" fontId="38" fillId="19" borderId="19" xfId="0" applyFont="1" applyFill="1" applyBorder="1" applyAlignment="1">
      <alignment horizontal="left"/>
    </xf>
    <xf numFmtId="189" fontId="38" fillId="19" borderId="19" xfId="42" applyNumberFormat="1" applyFont="1" applyFill="1" applyBorder="1" applyAlignment="1">
      <alignment horizontal="center"/>
    </xf>
    <xf numFmtId="188" fontId="38" fillId="19" borderId="19" xfId="42" applyNumberFormat="1" applyFont="1" applyFill="1" applyBorder="1" applyAlignment="1">
      <alignment horizontal="center"/>
    </xf>
    <xf numFmtId="188" fontId="38" fillId="19" borderId="20" xfId="42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187" fontId="39" fillId="0" borderId="0" xfId="42" applyNumberFormat="1" applyFont="1" applyAlignment="1">
      <alignment horizontal="center"/>
    </xf>
    <xf numFmtId="188" fontId="39" fillId="0" borderId="0" xfId="0" applyNumberFormat="1" applyFont="1" applyAlignment="1">
      <alignment horizontal="center"/>
    </xf>
    <xf numFmtId="188" fontId="39" fillId="0" borderId="0" xfId="42" applyNumberFormat="1" applyFont="1" applyAlignment="1">
      <alignment horizontal="center"/>
    </xf>
    <xf numFmtId="43" fontId="39" fillId="0" borderId="0" xfId="42" applyFont="1" applyAlignment="1">
      <alignment horizontal="center"/>
    </xf>
    <xf numFmtId="18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25" xfId="0" applyFont="1" applyBorder="1" applyAlignment="1">
      <alignment horizontal="center"/>
    </xf>
    <xf numFmtId="0" fontId="38" fillId="33" borderId="2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top"/>
    </xf>
    <xf numFmtId="0" fontId="38" fillId="33" borderId="28" xfId="0" applyFont="1" applyFill="1" applyBorder="1" applyAlignment="1">
      <alignment horizontal="center" vertical="top"/>
    </xf>
    <xf numFmtId="0" fontId="38" fillId="33" borderId="29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28.28125" style="119" bestFit="1" customWidth="1"/>
    <col min="2" max="2" width="9.57421875" style="2" bestFit="1" customWidth="1"/>
    <col min="3" max="3" width="8.140625" style="120" customWidth="1"/>
    <col min="4" max="4" width="9.421875" style="121" bestFit="1" customWidth="1"/>
    <col min="5" max="5" width="8.7109375" style="121" customWidth="1"/>
    <col min="6" max="6" width="9.421875" style="122" bestFit="1" customWidth="1"/>
    <col min="7" max="7" width="8.57421875" style="120" customWidth="1"/>
    <col min="8" max="8" width="9.421875" style="121" bestFit="1" customWidth="1"/>
    <col min="9" max="9" width="8.421875" style="121" bestFit="1" customWidth="1"/>
    <col min="10" max="10" width="9.421875" style="123" bestFit="1" customWidth="1"/>
    <col min="11" max="11" width="9.00390625" style="124" customWidth="1"/>
    <col min="12" max="12" width="8.140625" style="121" customWidth="1"/>
    <col min="13" max="13" width="8.421875" style="121" bestFit="1" customWidth="1"/>
    <col min="14" max="14" width="9.421875" style="125" bestFit="1" customWidth="1"/>
    <col min="15" max="15" width="9.7109375" style="124" customWidth="1"/>
    <col min="16" max="16" width="9.421875" style="121" bestFit="1" customWidth="1"/>
    <col min="17" max="17" width="8.421875" style="121" bestFit="1" customWidth="1"/>
    <col min="18" max="18" width="9.421875" style="126" bestFit="1" customWidth="1"/>
    <col min="19" max="16384" width="9.00390625" style="2" customWidth="1"/>
  </cols>
  <sheetData>
    <row r="1" spans="1:18" s="1" customFormat="1" ht="2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1.75" customHeight="1">
      <c r="A2" s="128" t="s">
        <v>1</v>
      </c>
      <c r="B2" s="129" t="s">
        <v>2</v>
      </c>
      <c r="C2" s="130" t="s">
        <v>3</v>
      </c>
      <c r="D2" s="131"/>
      <c r="E2" s="131"/>
      <c r="F2" s="132"/>
      <c r="G2" s="133" t="s">
        <v>4</v>
      </c>
      <c r="H2" s="134"/>
      <c r="I2" s="134"/>
      <c r="J2" s="135"/>
      <c r="K2" s="133" t="s">
        <v>5</v>
      </c>
      <c r="L2" s="134"/>
      <c r="M2" s="134"/>
      <c r="N2" s="135"/>
      <c r="O2" s="133" t="s">
        <v>6</v>
      </c>
      <c r="P2" s="134"/>
      <c r="Q2" s="134"/>
      <c r="R2" s="135"/>
    </row>
    <row r="3" spans="1:18" ht="66.75" customHeight="1">
      <c r="A3" s="128"/>
      <c r="B3" s="129"/>
      <c r="C3" s="3" t="s">
        <v>7</v>
      </c>
      <c r="D3" s="4" t="s">
        <v>8</v>
      </c>
      <c r="E3" s="5" t="s">
        <v>9</v>
      </c>
      <c r="F3" s="6" t="s">
        <v>10</v>
      </c>
      <c r="G3" s="3" t="s">
        <v>7</v>
      </c>
      <c r="H3" s="4" t="s">
        <v>8</v>
      </c>
      <c r="I3" s="5" t="s">
        <v>9</v>
      </c>
      <c r="J3" s="7" t="s">
        <v>10</v>
      </c>
      <c r="K3" s="8" t="s">
        <v>7</v>
      </c>
      <c r="L3" s="4" t="s">
        <v>8</v>
      </c>
      <c r="M3" s="5" t="s">
        <v>9</v>
      </c>
      <c r="N3" s="7" t="s">
        <v>10</v>
      </c>
      <c r="O3" s="8" t="s">
        <v>11</v>
      </c>
      <c r="P3" s="4" t="s">
        <v>12</v>
      </c>
      <c r="Q3" s="5" t="s">
        <v>13</v>
      </c>
      <c r="R3" s="7" t="s">
        <v>10</v>
      </c>
    </row>
    <row r="4" spans="1:18" ht="21.75">
      <c r="A4" s="9" t="s">
        <v>14</v>
      </c>
      <c r="B4" s="10"/>
      <c r="C4" s="11"/>
      <c r="D4" s="12"/>
      <c r="E4" s="12"/>
      <c r="F4" s="13"/>
      <c r="G4" s="11"/>
      <c r="H4" s="12"/>
      <c r="I4" s="12"/>
      <c r="J4" s="14"/>
      <c r="K4" s="15"/>
      <c r="L4" s="12"/>
      <c r="M4" s="12"/>
      <c r="N4" s="14"/>
      <c r="O4" s="16"/>
      <c r="P4" s="17"/>
      <c r="Q4" s="17"/>
      <c r="R4" s="18"/>
    </row>
    <row r="5" spans="1:18" ht="21.75">
      <c r="A5" s="19" t="s">
        <v>15</v>
      </c>
      <c r="B5" s="20" t="s">
        <v>16</v>
      </c>
      <c r="C5" s="21">
        <v>19602</v>
      </c>
      <c r="D5" s="22">
        <f>ROUND(C5/18,2)</f>
        <v>1089</v>
      </c>
      <c r="E5" s="22"/>
      <c r="F5" s="23">
        <f>SUM(D5,E6:E7)</f>
        <v>1089</v>
      </c>
      <c r="G5" s="21">
        <v>19926</v>
      </c>
      <c r="H5" s="22">
        <f>ROUND(G5/18,2)</f>
        <v>1107</v>
      </c>
      <c r="I5" s="22"/>
      <c r="J5" s="23">
        <f>SUM(H5,I6:I7)</f>
        <v>1107</v>
      </c>
      <c r="K5" s="24"/>
      <c r="L5" s="22">
        <f>ROUND(K5/18,2)</f>
        <v>0</v>
      </c>
      <c r="M5" s="22"/>
      <c r="N5" s="23">
        <f>SUM(L5,M6:M7)</f>
        <v>0</v>
      </c>
      <c r="O5" s="25">
        <f>SUM(C5,G5,K5)</f>
        <v>39528</v>
      </c>
      <c r="P5" s="26">
        <f>ROUND(O5/36,2)</f>
        <v>1098</v>
      </c>
      <c r="Q5" s="27"/>
      <c r="R5" s="28">
        <f>SUM(P5,Q6:Q7)</f>
        <v>1098</v>
      </c>
    </row>
    <row r="6" spans="1:18" ht="21.75">
      <c r="A6" s="19"/>
      <c r="B6" s="20" t="s">
        <v>17</v>
      </c>
      <c r="C6" s="21"/>
      <c r="D6" s="22">
        <f>ROUND(C6/12,2)</f>
        <v>0</v>
      </c>
      <c r="E6" s="22">
        <f>D6*1.8</f>
        <v>0</v>
      </c>
      <c r="F6" s="23"/>
      <c r="G6" s="21"/>
      <c r="H6" s="22">
        <f>ROUND(G6/12,2)</f>
        <v>0</v>
      </c>
      <c r="I6" s="22">
        <f>H6*1.8</f>
        <v>0</v>
      </c>
      <c r="J6" s="23"/>
      <c r="K6" s="29"/>
      <c r="L6" s="22">
        <f>ROUND(K6/12,2)</f>
        <v>0</v>
      </c>
      <c r="M6" s="22">
        <f>L6*1.8</f>
        <v>0</v>
      </c>
      <c r="N6" s="23"/>
      <c r="O6" s="25">
        <f>SUM(C6,G6,K6)</f>
        <v>0</v>
      </c>
      <c r="P6" s="26">
        <f>ROUND(O6/24,2)</f>
        <v>0</v>
      </c>
      <c r="Q6" s="27">
        <f>P6*1.8</f>
        <v>0</v>
      </c>
      <c r="R6" s="28">
        <v>0</v>
      </c>
    </row>
    <row r="7" spans="1:18" ht="22.5" thickBot="1">
      <c r="A7" s="30"/>
      <c r="B7" s="31" t="s">
        <v>18</v>
      </c>
      <c r="C7" s="32"/>
      <c r="D7" s="33">
        <f>ROUND(C7/12,2)</f>
        <v>0</v>
      </c>
      <c r="E7" s="33">
        <f>D7*1.8</f>
        <v>0</v>
      </c>
      <c r="F7" s="34"/>
      <c r="G7" s="32"/>
      <c r="H7" s="33">
        <f>ROUND(G7/12,2)</f>
        <v>0</v>
      </c>
      <c r="I7" s="33">
        <f>H7*1.8</f>
        <v>0</v>
      </c>
      <c r="J7" s="34"/>
      <c r="K7" s="35"/>
      <c r="L7" s="33">
        <f>ROUND(K7/12,2)</f>
        <v>0</v>
      </c>
      <c r="M7" s="33">
        <f>L7*1.8</f>
        <v>0</v>
      </c>
      <c r="N7" s="34"/>
      <c r="O7" s="36">
        <f>SUM(C7,G7,K7)</f>
        <v>0</v>
      </c>
      <c r="P7" s="37">
        <f>ROUND(O7/24,2)</f>
        <v>0</v>
      </c>
      <c r="Q7" s="38">
        <f>P7*1.8</f>
        <v>0</v>
      </c>
      <c r="R7" s="39">
        <v>0</v>
      </c>
    </row>
    <row r="8" spans="1:18" ht="21.75">
      <c r="A8" s="40" t="s">
        <v>19</v>
      </c>
      <c r="B8" s="41"/>
      <c r="C8" s="42"/>
      <c r="D8" s="43"/>
      <c r="E8" s="43"/>
      <c r="F8" s="44"/>
      <c r="G8" s="42"/>
      <c r="H8" s="43"/>
      <c r="I8" s="45"/>
      <c r="J8" s="44"/>
      <c r="K8" s="46"/>
      <c r="L8" s="43"/>
      <c r="M8" s="43"/>
      <c r="N8" s="44"/>
      <c r="O8" s="47"/>
      <c r="P8" s="48"/>
      <c r="Q8" s="49"/>
      <c r="R8" s="50"/>
    </row>
    <row r="9" spans="1:18" ht="21.75">
      <c r="A9" s="19" t="s">
        <v>15</v>
      </c>
      <c r="B9" s="20" t="s">
        <v>16</v>
      </c>
      <c r="C9" s="21">
        <v>2246</v>
      </c>
      <c r="D9" s="22">
        <f>ROUND(C9/18,2)</f>
        <v>124.78</v>
      </c>
      <c r="E9" s="22"/>
      <c r="F9" s="23">
        <f>SUM(D9,E10:E11)</f>
        <v>124.78</v>
      </c>
      <c r="G9" s="21">
        <v>2745</v>
      </c>
      <c r="H9" s="22">
        <f>ROUND(G9/18,2)</f>
        <v>152.5</v>
      </c>
      <c r="I9" s="22"/>
      <c r="J9" s="23">
        <f>SUM(H9,I10:I11)</f>
        <v>152.5</v>
      </c>
      <c r="K9" s="24"/>
      <c r="L9" s="22">
        <f>ROUND(K9/18,2)</f>
        <v>0</v>
      </c>
      <c r="M9" s="22"/>
      <c r="N9" s="23">
        <f>SUM(L9,M10:M11)</f>
        <v>0</v>
      </c>
      <c r="O9" s="25">
        <f>SUM(C9,G9,K9)</f>
        <v>4991</v>
      </c>
      <c r="P9" s="26">
        <f>ROUND(O9/36,2)</f>
        <v>138.64</v>
      </c>
      <c r="Q9" s="27"/>
      <c r="R9" s="28">
        <f>SUM(P9,Q10:Q11)</f>
        <v>138.64</v>
      </c>
    </row>
    <row r="10" spans="1:18" ht="21.75">
      <c r="A10" s="19"/>
      <c r="B10" s="20" t="s">
        <v>17</v>
      </c>
      <c r="C10" s="21"/>
      <c r="D10" s="22">
        <f>ROUND(C10/12,2)</f>
        <v>0</v>
      </c>
      <c r="E10" s="22">
        <f>D10*1</f>
        <v>0</v>
      </c>
      <c r="F10" s="23"/>
      <c r="G10" s="21"/>
      <c r="H10" s="22">
        <f>ROUND(G10/12,2)</f>
        <v>0</v>
      </c>
      <c r="I10" s="22">
        <f>H10*1</f>
        <v>0</v>
      </c>
      <c r="J10" s="23"/>
      <c r="K10" s="29"/>
      <c r="L10" s="22">
        <f>ROUND(K10/12,2)</f>
        <v>0</v>
      </c>
      <c r="M10" s="22">
        <f>L10*1</f>
        <v>0</v>
      </c>
      <c r="N10" s="23"/>
      <c r="O10" s="25">
        <f>SUM(C10,G10,K10)</f>
        <v>0</v>
      </c>
      <c r="P10" s="26">
        <f>ROUND(O10/24,2)</f>
        <v>0</v>
      </c>
      <c r="Q10" s="27">
        <f>P10*1</f>
        <v>0</v>
      </c>
      <c r="R10" s="28">
        <v>0</v>
      </c>
    </row>
    <row r="11" spans="1:18" ht="22.5" thickBot="1">
      <c r="A11" s="30"/>
      <c r="B11" s="31" t="s">
        <v>18</v>
      </c>
      <c r="C11" s="32"/>
      <c r="D11" s="33">
        <f>ROUND(C11/12,2)</f>
        <v>0</v>
      </c>
      <c r="E11" s="33">
        <f>D11*1</f>
        <v>0</v>
      </c>
      <c r="F11" s="34"/>
      <c r="G11" s="32"/>
      <c r="H11" s="33">
        <f>ROUND(G11/12,2)</f>
        <v>0</v>
      </c>
      <c r="I11" s="33">
        <f>H11*1</f>
        <v>0</v>
      </c>
      <c r="J11" s="34"/>
      <c r="K11" s="35"/>
      <c r="L11" s="33">
        <f>ROUND(K11/12,2)</f>
        <v>0</v>
      </c>
      <c r="M11" s="33">
        <f>L11*1</f>
        <v>0</v>
      </c>
      <c r="N11" s="34"/>
      <c r="O11" s="36">
        <f>SUM(C11,G11,K11)</f>
        <v>0</v>
      </c>
      <c r="P11" s="37">
        <f>ROUND(O11/24,2)</f>
        <v>0</v>
      </c>
      <c r="Q11" s="38">
        <f>P11*1</f>
        <v>0</v>
      </c>
      <c r="R11" s="39">
        <v>0</v>
      </c>
    </row>
    <row r="12" spans="1:18" ht="21.75">
      <c r="A12" s="40" t="s">
        <v>20</v>
      </c>
      <c r="B12" s="41"/>
      <c r="C12" s="42"/>
      <c r="D12" s="43"/>
      <c r="E12" s="43"/>
      <c r="F12" s="44"/>
      <c r="G12" s="42"/>
      <c r="H12" s="43"/>
      <c r="I12" s="45"/>
      <c r="J12" s="44"/>
      <c r="K12" s="51"/>
      <c r="L12" s="43"/>
      <c r="M12" s="43"/>
      <c r="N12" s="44"/>
      <c r="O12" s="52"/>
      <c r="P12" s="53"/>
      <c r="Q12" s="49"/>
      <c r="R12" s="50"/>
    </row>
    <row r="13" spans="1:18" ht="21.75">
      <c r="A13" s="19" t="s">
        <v>21</v>
      </c>
      <c r="B13" s="20" t="s">
        <v>16</v>
      </c>
      <c r="C13" s="21">
        <v>10841</v>
      </c>
      <c r="D13" s="22">
        <f>ROUND(C13/18,2)</f>
        <v>602.28</v>
      </c>
      <c r="E13" s="22"/>
      <c r="F13" s="23">
        <f>SUM(D13,E14:E15)</f>
        <v>672.9499999999999</v>
      </c>
      <c r="G13" s="21">
        <v>7027</v>
      </c>
      <c r="H13" s="22">
        <f>ROUND(G13/18,2)</f>
        <v>390.39</v>
      </c>
      <c r="I13" s="22"/>
      <c r="J13" s="23">
        <f>SUM(H13,I14:I15)</f>
        <v>470.21999999999997</v>
      </c>
      <c r="K13" s="24">
        <v>320</v>
      </c>
      <c r="L13" s="22">
        <f>ROUND(K13/18,2)</f>
        <v>17.78</v>
      </c>
      <c r="M13" s="22"/>
      <c r="N13" s="23">
        <f>SUM(L13,M14:M15)</f>
        <v>17.78</v>
      </c>
      <c r="O13" s="25">
        <f>SUM(C13,G13,K13)</f>
        <v>18188</v>
      </c>
      <c r="P13" s="26">
        <f>ROUND(O13/36,2)</f>
        <v>505.22</v>
      </c>
      <c r="Q13" s="27"/>
      <c r="R13" s="28">
        <f>SUM(P13,Q14:Q15)</f>
        <v>580.47</v>
      </c>
    </row>
    <row r="14" spans="1:18" ht="21.75">
      <c r="A14" s="19"/>
      <c r="B14" s="20" t="s">
        <v>17</v>
      </c>
      <c r="C14" s="21">
        <v>572</v>
      </c>
      <c r="D14" s="22">
        <f>ROUND(C14/12,2)</f>
        <v>47.67</v>
      </c>
      <c r="E14" s="22">
        <f>D14*1</f>
        <v>47.67</v>
      </c>
      <c r="F14" s="23"/>
      <c r="G14" s="21">
        <v>550</v>
      </c>
      <c r="H14" s="22">
        <f>ROUND(G14/12,2)</f>
        <v>45.83</v>
      </c>
      <c r="I14" s="22">
        <f>H14*1</f>
        <v>45.83</v>
      </c>
      <c r="J14" s="23"/>
      <c r="K14" s="24"/>
      <c r="L14" s="22">
        <f>ROUND(K14/12,2)</f>
        <v>0</v>
      </c>
      <c r="M14" s="22">
        <f>L14*1</f>
        <v>0</v>
      </c>
      <c r="N14" s="23"/>
      <c r="O14" s="25">
        <f>SUM(C14,G14,K14)</f>
        <v>1122</v>
      </c>
      <c r="P14" s="26">
        <f>ROUND(O14/24,2)</f>
        <v>46.75</v>
      </c>
      <c r="Q14" s="27">
        <f>P14*1</f>
        <v>46.75</v>
      </c>
      <c r="R14" s="28">
        <v>0</v>
      </c>
    </row>
    <row r="15" spans="1:18" ht="22.5" thickBot="1">
      <c r="A15" s="30"/>
      <c r="B15" s="31" t="s">
        <v>18</v>
      </c>
      <c r="C15" s="32">
        <v>276</v>
      </c>
      <c r="D15" s="33">
        <f>ROUND(C15/12,2)</f>
        <v>23</v>
      </c>
      <c r="E15" s="33">
        <f>D15*1</f>
        <v>23</v>
      </c>
      <c r="F15" s="34"/>
      <c r="G15" s="32">
        <v>408</v>
      </c>
      <c r="H15" s="33">
        <f>ROUND(G15/12,2)</f>
        <v>34</v>
      </c>
      <c r="I15" s="33">
        <f>H15*1</f>
        <v>34</v>
      </c>
      <c r="J15" s="34"/>
      <c r="K15" s="54"/>
      <c r="L15" s="33">
        <f>ROUND(K15/12,2)</f>
        <v>0</v>
      </c>
      <c r="M15" s="33">
        <f>L15*1</f>
        <v>0</v>
      </c>
      <c r="N15" s="34"/>
      <c r="O15" s="36">
        <f>SUM(C15,G15,K15)</f>
        <v>684</v>
      </c>
      <c r="P15" s="37">
        <f>ROUND(O15/24,2)</f>
        <v>28.5</v>
      </c>
      <c r="Q15" s="38">
        <f>P15*1</f>
        <v>28.5</v>
      </c>
      <c r="R15" s="39">
        <v>0</v>
      </c>
    </row>
    <row r="16" spans="1:18" ht="21.75">
      <c r="A16" s="40" t="s">
        <v>22</v>
      </c>
      <c r="B16" s="55"/>
      <c r="C16" s="42"/>
      <c r="D16" s="43"/>
      <c r="E16" s="43"/>
      <c r="F16" s="44"/>
      <c r="G16" s="42"/>
      <c r="H16" s="43"/>
      <c r="I16" s="45"/>
      <c r="J16" s="44"/>
      <c r="K16" s="56"/>
      <c r="L16" s="43"/>
      <c r="M16" s="43"/>
      <c r="N16" s="44"/>
      <c r="O16" s="47"/>
      <c r="P16" s="53"/>
      <c r="Q16" s="49"/>
      <c r="R16" s="50"/>
    </row>
    <row r="17" spans="1:18" ht="21.75">
      <c r="A17" s="19" t="s">
        <v>23</v>
      </c>
      <c r="B17" s="20" t="s">
        <v>16</v>
      </c>
      <c r="C17" s="21">
        <v>2978</v>
      </c>
      <c r="D17" s="22">
        <f>ROUND(C17/18,2)</f>
        <v>165.44</v>
      </c>
      <c r="E17" s="22"/>
      <c r="F17" s="23">
        <f>SUM(D17,E18:E19)</f>
        <v>165.44</v>
      </c>
      <c r="G17" s="21">
        <v>554</v>
      </c>
      <c r="H17" s="22">
        <f>ROUND(G17/18,2)</f>
        <v>30.78</v>
      </c>
      <c r="I17" s="22"/>
      <c r="J17" s="23">
        <f>SUM(H17,I18:I19)</f>
        <v>30.78</v>
      </c>
      <c r="K17" s="24"/>
      <c r="L17" s="22">
        <f>ROUND(K17/18,2)</f>
        <v>0</v>
      </c>
      <c r="M17" s="22"/>
      <c r="N17" s="23">
        <f>SUM(L17,M18:M19)</f>
        <v>0</v>
      </c>
      <c r="O17" s="25">
        <f>SUM(C17,G17,K17)</f>
        <v>3532</v>
      </c>
      <c r="P17" s="26">
        <f>ROUND(O17/36,2)</f>
        <v>98.11</v>
      </c>
      <c r="Q17" s="27">
        <v>0</v>
      </c>
      <c r="R17" s="28">
        <f>SUM(P17,Q18:Q19)</f>
        <v>98.11</v>
      </c>
    </row>
    <row r="18" spans="1:18" ht="21.75">
      <c r="A18" s="19"/>
      <c r="B18" s="20" t="s">
        <v>17</v>
      </c>
      <c r="C18" s="21"/>
      <c r="D18" s="22">
        <f>ROUND(C18/12,2)</f>
        <v>0</v>
      </c>
      <c r="E18" s="22">
        <f>D18*1</f>
        <v>0</v>
      </c>
      <c r="F18" s="23"/>
      <c r="G18" s="21"/>
      <c r="H18" s="22">
        <f>ROUND(G18/12,2)</f>
        <v>0</v>
      </c>
      <c r="I18" s="22">
        <f>H18*1</f>
        <v>0</v>
      </c>
      <c r="J18" s="23"/>
      <c r="K18" s="29"/>
      <c r="L18" s="22">
        <f>ROUND(K18/12,2)</f>
        <v>0</v>
      </c>
      <c r="M18" s="22">
        <f>L18*1</f>
        <v>0</v>
      </c>
      <c r="N18" s="23"/>
      <c r="O18" s="25">
        <f>SUM(C18,G18,K18)</f>
        <v>0</v>
      </c>
      <c r="P18" s="26">
        <f>ROUND(O18/24,2)</f>
        <v>0</v>
      </c>
      <c r="Q18" s="27">
        <f>P18*1</f>
        <v>0</v>
      </c>
      <c r="R18" s="28">
        <v>0</v>
      </c>
    </row>
    <row r="19" spans="1:18" ht="22.5" thickBot="1">
      <c r="A19" s="30"/>
      <c r="B19" s="31" t="s">
        <v>18</v>
      </c>
      <c r="C19" s="32"/>
      <c r="D19" s="33">
        <f>ROUND(C19/12,2)</f>
        <v>0</v>
      </c>
      <c r="E19" s="33">
        <f>D19*1</f>
        <v>0</v>
      </c>
      <c r="F19" s="34"/>
      <c r="G19" s="32"/>
      <c r="H19" s="33">
        <f>ROUND(G19/12,2)</f>
        <v>0</v>
      </c>
      <c r="I19" s="33">
        <f>H19*1</f>
        <v>0</v>
      </c>
      <c r="J19" s="34"/>
      <c r="K19" s="35"/>
      <c r="L19" s="33">
        <f>ROUND(K19/12,2)</f>
        <v>0</v>
      </c>
      <c r="M19" s="33">
        <f>L19*1</f>
        <v>0</v>
      </c>
      <c r="N19" s="34"/>
      <c r="O19" s="36">
        <f>SUM(C19,G19,K19)</f>
        <v>0</v>
      </c>
      <c r="P19" s="37">
        <f>ROUND(O19/24,2)</f>
        <v>0</v>
      </c>
      <c r="Q19" s="38">
        <f>P19*1</f>
        <v>0</v>
      </c>
      <c r="R19" s="39">
        <v>0</v>
      </c>
    </row>
    <row r="20" spans="1:18" ht="21.75">
      <c r="A20" s="40" t="s">
        <v>24</v>
      </c>
      <c r="B20" s="55"/>
      <c r="C20" s="42"/>
      <c r="D20" s="43"/>
      <c r="E20" s="43"/>
      <c r="F20" s="44"/>
      <c r="G20" s="42"/>
      <c r="H20" s="43"/>
      <c r="I20" s="45"/>
      <c r="J20" s="44"/>
      <c r="K20" s="56"/>
      <c r="L20" s="43"/>
      <c r="M20" s="43"/>
      <c r="N20" s="44"/>
      <c r="O20" s="47"/>
      <c r="P20" s="53"/>
      <c r="Q20" s="49"/>
      <c r="R20" s="50"/>
    </row>
    <row r="21" spans="1:18" ht="21.75">
      <c r="A21" s="19" t="s">
        <v>15</v>
      </c>
      <c r="B21" s="20" t="s">
        <v>16</v>
      </c>
      <c r="C21" s="21">
        <f>6498+621</f>
        <v>7119</v>
      </c>
      <c r="D21" s="22">
        <f>ROUND(C21/18,2)</f>
        <v>395.5</v>
      </c>
      <c r="E21" s="22"/>
      <c r="F21" s="23">
        <f>SUM(D21,E22:E23)</f>
        <v>431.16</v>
      </c>
      <c r="G21" s="21">
        <v>8334</v>
      </c>
      <c r="H21" s="22">
        <f>ROUND(G21/18,2)</f>
        <v>463</v>
      </c>
      <c r="I21" s="22"/>
      <c r="J21" s="23">
        <f>SUM(H21,I22:I23)</f>
        <v>485</v>
      </c>
      <c r="K21" s="24"/>
      <c r="L21" s="22">
        <f>ROUND(K21/18,2)</f>
        <v>0</v>
      </c>
      <c r="M21" s="22"/>
      <c r="N21" s="23">
        <f>SUM(L21,M22:M23)</f>
        <v>0</v>
      </c>
      <c r="O21" s="25">
        <f>SUM(C21,G21,K21)</f>
        <v>15453</v>
      </c>
      <c r="P21" s="26">
        <f>ROUND(O21/36,2)</f>
        <v>429.25</v>
      </c>
      <c r="Q21" s="27" t="s">
        <v>23</v>
      </c>
      <c r="R21" s="28">
        <f>SUM(P21,Q22:Q23)</f>
        <v>458.09</v>
      </c>
    </row>
    <row r="22" spans="1:18" ht="21.75">
      <c r="A22" s="57"/>
      <c r="B22" s="20" t="s">
        <v>17</v>
      </c>
      <c r="C22" s="21">
        <v>87</v>
      </c>
      <c r="D22" s="22">
        <f>ROUND(C22/12,2)</f>
        <v>7.25</v>
      </c>
      <c r="E22" s="22">
        <f>D22*2</f>
        <v>14.5</v>
      </c>
      <c r="F22" s="23"/>
      <c r="G22" s="21">
        <v>48</v>
      </c>
      <c r="H22" s="22">
        <f>ROUND(G22/12,2)</f>
        <v>4</v>
      </c>
      <c r="I22" s="22">
        <f>H22*2</f>
        <v>8</v>
      </c>
      <c r="J22" s="23"/>
      <c r="K22" s="24"/>
      <c r="L22" s="22">
        <f>ROUND(K22/12,2)</f>
        <v>0</v>
      </c>
      <c r="M22" s="22">
        <f>L22*2</f>
        <v>0</v>
      </c>
      <c r="N22" s="23"/>
      <c r="O22" s="25">
        <f>SUM(C22,G22,K22)</f>
        <v>135</v>
      </c>
      <c r="P22" s="26">
        <f>ROUND(O22/24,2)</f>
        <v>5.63</v>
      </c>
      <c r="Q22" s="27">
        <f>P22*2</f>
        <v>11.26</v>
      </c>
      <c r="R22" s="28">
        <v>0</v>
      </c>
    </row>
    <row r="23" spans="1:18" ht="22.5" thickBot="1">
      <c r="A23" s="58"/>
      <c r="B23" s="31" t="s">
        <v>18</v>
      </c>
      <c r="C23" s="32">
        <v>127</v>
      </c>
      <c r="D23" s="33">
        <f>ROUND(C23/12,2)</f>
        <v>10.58</v>
      </c>
      <c r="E23" s="33">
        <f>D23*2</f>
        <v>21.16</v>
      </c>
      <c r="F23" s="34"/>
      <c r="G23" s="32">
        <v>84</v>
      </c>
      <c r="H23" s="33">
        <f>ROUND(G23/12,2)</f>
        <v>7</v>
      </c>
      <c r="I23" s="33">
        <f>H23*2</f>
        <v>14</v>
      </c>
      <c r="J23" s="34"/>
      <c r="K23" s="54"/>
      <c r="L23" s="33">
        <f>ROUND(K23/12,2)</f>
        <v>0</v>
      </c>
      <c r="M23" s="33">
        <f>L23*2</f>
        <v>0</v>
      </c>
      <c r="N23" s="34"/>
      <c r="O23" s="36">
        <f>SUM(C23,G23,K23)</f>
        <v>211</v>
      </c>
      <c r="P23" s="37">
        <f>ROUND(O23/24,2)</f>
        <v>8.79</v>
      </c>
      <c r="Q23" s="38">
        <f>P23*2</f>
        <v>17.58</v>
      </c>
      <c r="R23" s="39">
        <v>0</v>
      </c>
    </row>
    <row r="24" spans="1:18" ht="21.75">
      <c r="A24" s="40" t="s">
        <v>25</v>
      </c>
      <c r="B24" s="55"/>
      <c r="C24" s="42"/>
      <c r="D24" s="43"/>
      <c r="E24" s="43"/>
      <c r="F24" s="44"/>
      <c r="G24" s="42"/>
      <c r="H24" s="43"/>
      <c r="I24" s="45"/>
      <c r="J24" s="44"/>
      <c r="K24" s="56"/>
      <c r="L24" s="43"/>
      <c r="M24" s="43"/>
      <c r="N24" s="44"/>
      <c r="O24" s="47"/>
      <c r="P24" s="53"/>
      <c r="Q24" s="49"/>
      <c r="R24" s="50"/>
    </row>
    <row r="25" spans="1:18" ht="21.75">
      <c r="A25" s="19" t="s">
        <v>15</v>
      </c>
      <c r="B25" s="20" t="s">
        <v>16</v>
      </c>
      <c r="C25" s="21">
        <v>934</v>
      </c>
      <c r="D25" s="22">
        <f>ROUND(C25/18,2)</f>
        <v>51.89</v>
      </c>
      <c r="E25" s="22"/>
      <c r="F25" s="23">
        <f>SUM(D25,E26:E27)</f>
        <v>51.89</v>
      </c>
      <c r="G25" s="21">
        <v>881</v>
      </c>
      <c r="H25" s="22">
        <f>ROUND(G25/18,2)</f>
        <v>48.94</v>
      </c>
      <c r="I25" s="22"/>
      <c r="J25" s="23">
        <f>SUM(H25,I26:I27)</f>
        <v>48.94</v>
      </c>
      <c r="K25" s="24"/>
      <c r="L25" s="22">
        <f>ROUND(K25/18,2)</f>
        <v>0</v>
      </c>
      <c r="M25" s="22"/>
      <c r="N25" s="23">
        <f>SUM(L25,M26:M27)</f>
        <v>0</v>
      </c>
      <c r="O25" s="25">
        <f>SUM(C25,G25,K25)</f>
        <v>1815</v>
      </c>
      <c r="P25" s="26">
        <f>ROUND(O25/36,2)</f>
        <v>50.42</v>
      </c>
      <c r="Q25" s="27">
        <v>0</v>
      </c>
      <c r="R25" s="28">
        <f>SUM(P25,Q26:Q27)</f>
        <v>50.42</v>
      </c>
    </row>
    <row r="26" spans="1:18" ht="21.75">
      <c r="A26" s="57"/>
      <c r="B26" s="20" t="s">
        <v>17</v>
      </c>
      <c r="C26" s="21"/>
      <c r="D26" s="22">
        <f>ROUND(C26/12,2)</f>
        <v>0</v>
      </c>
      <c r="E26" s="22">
        <f>D26*1</f>
        <v>0</v>
      </c>
      <c r="F26" s="23"/>
      <c r="G26" s="21"/>
      <c r="H26" s="22">
        <f>ROUND(G26/12,2)</f>
        <v>0</v>
      </c>
      <c r="I26" s="22">
        <f>H26*1</f>
        <v>0</v>
      </c>
      <c r="J26" s="23"/>
      <c r="K26" s="29"/>
      <c r="L26" s="22">
        <f>ROUND(K26/12,2)</f>
        <v>0</v>
      </c>
      <c r="M26" s="22">
        <f>L26*1</f>
        <v>0</v>
      </c>
      <c r="N26" s="23"/>
      <c r="O26" s="25">
        <f>SUM(C26,G26,K26)</f>
        <v>0</v>
      </c>
      <c r="P26" s="26">
        <f>ROUND(O26/24,2)</f>
        <v>0</v>
      </c>
      <c r="Q26" s="27">
        <f>P26*1</f>
        <v>0</v>
      </c>
      <c r="R26" s="28">
        <v>0</v>
      </c>
    </row>
    <row r="27" spans="1:18" ht="22.5" thickBot="1">
      <c r="A27" s="58"/>
      <c r="B27" s="31" t="s">
        <v>18</v>
      </c>
      <c r="C27" s="32"/>
      <c r="D27" s="33">
        <f>ROUND(C27/12,2)</f>
        <v>0</v>
      </c>
      <c r="E27" s="33">
        <f>D27*1</f>
        <v>0</v>
      </c>
      <c r="F27" s="34"/>
      <c r="G27" s="32"/>
      <c r="H27" s="33">
        <f>ROUND(G27/12,2)</f>
        <v>0</v>
      </c>
      <c r="I27" s="33">
        <f>H27*1</f>
        <v>0</v>
      </c>
      <c r="J27" s="34"/>
      <c r="K27" s="35"/>
      <c r="L27" s="33">
        <f>ROUND(K27/12,2)</f>
        <v>0</v>
      </c>
      <c r="M27" s="33">
        <f>L27*1</f>
        <v>0</v>
      </c>
      <c r="N27" s="34"/>
      <c r="O27" s="36">
        <f>SUM(C27,G27,K27)</f>
        <v>0</v>
      </c>
      <c r="P27" s="37">
        <f>ROUND(O27/24,2)</f>
        <v>0</v>
      </c>
      <c r="Q27" s="38">
        <f>P27*1</f>
        <v>0</v>
      </c>
      <c r="R27" s="39">
        <v>0</v>
      </c>
    </row>
    <row r="28" spans="1:18" ht="21.75">
      <c r="A28" s="40" t="s">
        <v>26</v>
      </c>
      <c r="B28" s="55"/>
      <c r="C28" s="42"/>
      <c r="D28" s="43"/>
      <c r="E28" s="43"/>
      <c r="F28" s="44"/>
      <c r="G28" s="42"/>
      <c r="H28" s="43"/>
      <c r="I28" s="45"/>
      <c r="J28" s="44"/>
      <c r="K28" s="51"/>
      <c r="L28" s="43"/>
      <c r="M28" s="43"/>
      <c r="N28" s="44"/>
      <c r="O28" s="52"/>
      <c r="P28" s="53"/>
      <c r="Q28" s="49"/>
      <c r="R28" s="50"/>
    </row>
    <row r="29" spans="1:18" ht="21.75">
      <c r="A29" s="19" t="s">
        <v>27</v>
      </c>
      <c r="B29" s="20" t="s">
        <v>16</v>
      </c>
      <c r="C29" s="21">
        <v>4510</v>
      </c>
      <c r="D29" s="22">
        <f>ROUND(C29/18,2)</f>
        <v>250.56</v>
      </c>
      <c r="E29" s="22"/>
      <c r="F29" s="23">
        <f>SUM(D29,E30:E31)</f>
        <v>250.56</v>
      </c>
      <c r="G29" s="21">
        <v>4732</v>
      </c>
      <c r="H29" s="22">
        <f>ROUND(G29/18,2)</f>
        <v>262.89</v>
      </c>
      <c r="I29" s="22"/>
      <c r="J29" s="23">
        <f>SUM(H29,I30:I31)</f>
        <v>262.89</v>
      </c>
      <c r="K29" s="24"/>
      <c r="L29" s="22">
        <f>ROUND(K29/18,2)</f>
        <v>0</v>
      </c>
      <c r="M29" s="22"/>
      <c r="N29" s="23">
        <f>SUM(L29,M30:M31)</f>
        <v>0</v>
      </c>
      <c r="O29" s="25">
        <f>SUM(C29,G29,K29)</f>
        <v>9242</v>
      </c>
      <c r="P29" s="26">
        <f>ROUND(O29/36,2)</f>
        <v>256.72</v>
      </c>
      <c r="Q29" s="27" t="s">
        <v>23</v>
      </c>
      <c r="R29" s="28">
        <f>SUM(P29,Q30:Q31)</f>
        <v>256.72</v>
      </c>
    </row>
    <row r="30" spans="1:18" ht="21.75">
      <c r="A30" s="57"/>
      <c r="B30" s="20" t="s">
        <v>17</v>
      </c>
      <c r="C30" s="21"/>
      <c r="D30" s="22">
        <f>ROUND(C30/12,2)</f>
        <v>0</v>
      </c>
      <c r="E30" s="22">
        <f>D30*1.8</f>
        <v>0</v>
      </c>
      <c r="F30" s="23"/>
      <c r="G30" s="21"/>
      <c r="H30" s="22">
        <f>ROUND(G30/12,2)</f>
        <v>0</v>
      </c>
      <c r="I30" s="22">
        <f>H30*1.8</f>
        <v>0</v>
      </c>
      <c r="J30" s="23"/>
      <c r="K30" s="29"/>
      <c r="L30" s="22">
        <f>ROUND(K30/12,2)</f>
        <v>0</v>
      </c>
      <c r="M30" s="22">
        <f>L30*1.8</f>
        <v>0</v>
      </c>
      <c r="N30" s="23"/>
      <c r="O30" s="25">
        <f>SUM(C30,G30,K30)</f>
        <v>0</v>
      </c>
      <c r="P30" s="27">
        <f>ROUND(O30/24,2)</f>
        <v>0</v>
      </c>
      <c r="Q30" s="27">
        <f>P30*1.8</f>
        <v>0</v>
      </c>
      <c r="R30" s="28">
        <v>0</v>
      </c>
    </row>
    <row r="31" spans="1:18" ht="21.75">
      <c r="A31" s="57"/>
      <c r="B31" s="20" t="s">
        <v>18</v>
      </c>
      <c r="C31" s="21"/>
      <c r="D31" s="22">
        <f>ROUND(C31/12,2)</f>
        <v>0</v>
      </c>
      <c r="E31" s="22">
        <f>D31*1.8</f>
        <v>0</v>
      </c>
      <c r="F31" s="23"/>
      <c r="G31" s="21"/>
      <c r="H31" s="22">
        <f>ROUND(G31/12,2)</f>
        <v>0</v>
      </c>
      <c r="I31" s="22">
        <f>H31*1.8</f>
        <v>0</v>
      </c>
      <c r="J31" s="23"/>
      <c r="K31" s="29"/>
      <c r="L31" s="22">
        <f>ROUND(K31/12,2)</f>
        <v>0</v>
      </c>
      <c r="M31" s="22">
        <f>L31*1.8</f>
        <v>0</v>
      </c>
      <c r="N31" s="23"/>
      <c r="O31" s="59">
        <f>SUM(C31,G31,K31)</f>
        <v>0</v>
      </c>
      <c r="P31" s="27">
        <f>ROUND(O31/24,2)</f>
        <v>0</v>
      </c>
      <c r="Q31" s="27">
        <f>P31*1.8</f>
        <v>0</v>
      </c>
      <c r="R31" s="28">
        <v>0</v>
      </c>
    </row>
    <row r="32" spans="1:18" ht="21.75">
      <c r="A32" s="19" t="s">
        <v>28</v>
      </c>
      <c r="B32" s="20" t="s">
        <v>16</v>
      </c>
      <c r="C32" s="21">
        <v>6962</v>
      </c>
      <c r="D32" s="22">
        <f>ROUND(C32/18,2)</f>
        <v>386.78</v>
      </c>
      <c r="E32" s="22"/>
      <c r="F32" s="23">
        <f>SUM(D32,E33:E34)</f>
        <v>390.686</v>
      </c>
      <c r="G32" s="21">
        <v>7323</v>
      </c>
      <c r="H32" s="22">
        <f>ROUND(G32/18,2)</f>
        <v>406.83</v>
      </c>
      <c r="I32" s="22"/>
      <c r="J32" s="23">
        <f>SUM(H32,I33:I34)</f>
        <v>409.53</v>
      </c>
      <c r="K32" s="24"/>
      <c r="L32" s="22">
        <f>ROUND(K32/18,2)</f>
        <v>0</v>
      </c>
      <c r="M32" s="22"/>
      <c r="N32" s="23">
        <f>SUM(L32,M33:M34)</f>
        <v>0</v>
      </c>
      <c r="O32" s="25">
        <f>SUM(C32,G32,K32)</f>
        <v>14285</v>
      </c>
      <c r="P32" s="26">
        <f>ROUND(O32/36,2)</f>
        <v>396.81</v>
      </c>
      <c r="Q32" s="27" t="s">
        <v>23</v>
      </c>
      <c r="R32" s="28">
        <f>SUM(P32,Q33:Q34)</f>
        <v>400.104</v>
      </c>
    </row>
    <row r="33" spans="1:18" ht="21.75">
      <c r="A33" s="57"/>
      <c r="B33" s="20" t="s">
        <v>17</v>
      </c>
      <c r="C33" s="21">
        <v>26</v>
      </c>
      <c r="D33" s="22">
        <f>ROUND(C33/12,2)</f>
        <v>2.17</v>
      </c>
      <c r="E33" s="22">
        <f>D33*1.8</f>
        <v>3.906</v>
      </c>
      <c r="F33" s="23"/>
      <c r="G33" s="21">
        <v>18</v>
      </c>
      <c r="H33" s="22">
        <f>ROUND(G33/12,2)</f>
        <v>1.5</v>
      </c>
      <c r="I33" s="22">
        <f>H33*1.8</f>
        <v>2.7</v>
      </c>
      <c r="J33" s="23"/>
      <c r="K33" s="24"/>
      <c r="L33" s="22">
        <f>ROUND(K33/12,2)</f>
        <v>0</v>
      </c>
      <c r="M33" s="22">
        <f>L33*1.8</f>
        <v>0</v>
      </c>
      <c r="N33" s="23"/>
      <c r="O33" s="25">
        <f>SUM(C33,G33,K33)</f>
        <v>44</v>
      </c>
      <c r="P33" s="27">
        <f>ROUND(O33/24,2)</f>
        <v>1.83</v>
      </c>
      <c r="Q33" s="27">
        <f>P33*1.8</f>
        <v>3.294</v>
      </c>
      <c r="R33" s="28">
        <v>0</v>
      </c>
    </row>
    <row r="34" spans="1:18" ht="21.75">
      <c r="A34" s="57"/>
      <c r="B34" s="20" t="s">
        <v>18</v>
      </c>
      <c r="C34" s="21"/>
      <c r="D34" s="22">
        <f>ROUND(C34/12,2)</f>
        <v>0</v>
      </c>
      <c r="E34" s="22">
        <f>D34*1.8</f>
        <v>0</v>
      </c>
      <c r="F34" s="23"/>
      <c r="G34" s="21"/>
      <c r="H34" s="22">
        <f>ROUND(G34/12,2)</f>
        <v>0</v>
      </c>
      <c r="I34" s="22">
        <f>H34*1.8</f>
        <v>0</v>
      </c>
      <c r="J34" s="23"/>
      <c r="K34" s="29"/>
      <c r="L34" s="22">
        <f>ROUND(K34/12,2)</f>
        <v>0</v>
      </c>
      <c r="M34" s="22">
        <f>L34*1.8</f>
        <v>0</v>
      </c>
      <c r="N34" s="23"/>
      <c r="O34" s="59">
        <f>SUM(C34,G34,K34)</f>
        <v>0</v>
      </c>
      <c r="P34" s="27">
        <f>ROUND(O34/24,2)</f>
        <v>0</v>
      </c>
      <c r="Q34" s="27">
        <f>P34*1.8</f>
        <v>0</v>
      </c>
      <c r="R34" s="28">
        <v>0</v>
      </c>
    </row>
    <row r="35" spans="1:18" ht="21.75">
      <c r="A35" s="19" t="s">
        <v>29</v>
      </c>
      <c r="B35" s="20" t="s">
        <v>16</v>
      </c>
      <c r="C35" s="21">
        <v>78</v>
      </c>
      <c r="D35" s="22">
        <f>ROUND(C35/18,2)</f>
        <v>4.33</v>
      </c>
      <c r="E35" s="22"/>
      <c r="F35" s="23">
        <f>SUM(D35,E36:E37)</f>
        <v>4.33</v>
      </c>
      <c r="G35" s="21">
        <v>32</v>
      </c>
      <c r="H35" s="22">
        <f>ROUND(G35/18,2)</f>
        <v>1.78</v>
      </c>
      <c r="I35" s="22"/>
      <c r="J35" s="23">
        <f>SUM(H35,I36:I37)</f>
        <v>1.78</v>
      </c>
      <c r="K35" s="24"/>
      <c r="L35" s="22">
        <f>ROUND(K35/18,2)</f>
        <v>0</v>
      </c>
      <c r="M35" s="22"/>
      <c r="N35" s="23">
        <f>SUM(L35,M36:M37)</f>
        <v>0</v>
      </c>
      <c r="O35" s="25">
        <f>SUM(C35,G35,K35)</f>
        <v>110</v>
      </c>
      <c r="P35" s="26">
        <f>ROUND(O35/36,2)</f>
        <v>3.06</v>
      </c>
      <c r="Q35" s="27" t="s">
        <v>23</v>
      </c>
      <c r="R35" s="28">
        <f>SUM(P35,Q36:Q37)</f>
        <v>3.06</v>
      </c>
    </row>
    <row r="36" spans="1:18" ht="21.75">
      <c r="A36" s="57"/>
      <c r="B36" s="20" t="s">
        <v>17</v>
      </c>
      <c r="C36" s="21"/>
      <c r="D36" s="22">
        <f>ROUND(C36/12,2)</f>
        <v>0</v>
      </c>
      <c r="E36" s="22">
        <f>D36*1.8</f>
        <v>0</v>
      </c>
      <c r="F36" s="23"/>
      <c r="G36" s="21"/>
      <c r="H36" s="22">
        <f>ROUND(G36/12,2)</f>
        <v>0</v>
      </c>
      <c r="I36" s="22">
        <f>H36*1.8</f>
        <v>0</v>
      </c>
      <c r="J36" s="23"/>
      <c r="K36" s="29"/>
      <c r="L36" s="22">
        <f>ROUND(K36/12,2)</f>
        <v>0</v>
      </c>
      <c r="M36" s="22">
        <f>L36*1.8</f>
        <v>0</v>
      </c>
      <c r="N36" s="23"/>
      <c r="O36" s="25">
        <f>SUM(C36,G36,K36)</f>
        <v>0</v>
      </c>
      <c r="P36" s="27">
        <f>ROUND(O36/24,2)</f>
        <v>0</v>
      </c>
      <c r="Q36" s="27">
        <f>P36*1.8</f>
        <v>0</v>
      </c>
      <c r="R36" s="28">
        <v>0</v>
      </c>
    </row>
    <row r="37" spans="1:18" ht="21.75">
      <c r="A37" s="57"/>
      <c r="B37" s="20" t="s">
        <v>18</v>
      </c>
      <c r="C37" s="21"/>
      <c r="D37" s="22">
        <f>ROUND(C37/12,2)</f>
        <v>0</v>
      </c>
      <c r="E37" s="22">
        <f>D37*1.8</f>
        <v>0</v>
      </c>
      <c r="F37" s="23"/>
      <c r="G37" s="21"/>
      <c r="H37" s="22">
        <f>ROUND(G37/12,2)</f>
        <v>0</v>
      </c>
      <c r="I37" s="22">
        <f>H37*1.8</f>
        <v>0</v>
      </c>
      <c r="J37" s="23"/>
      <c r="K37" s="29"/>
      <c r="L37" s="22">
        <f>ROUND(K37/12,2)</f>
        <v>0</v>
      </c>
      <c r="M37" s="22">
        <f>L37*1.8</f>
        <v>0</v>
      </c>
      <c r="N37" s="23"/>
      <c r="O37" s="59">
        <f>SUM(C37,G37,K37)</f>
        <v>0</v>
      </c>
      <c r="P37" s="27">
        <f>ROUND(O37/24,2)</f>
        <v>0</v>
      </c>
      <c r="Q37" s="27">
        <f>P37*1.8</f>
        <v>0</v>
      </c>
      <c r="R37" s="28">
        <v>0</v>
      </c>
    </row>
    <row r="38" spans="1:18" ht="21.75">
      <c r="A38" s="19" t="s">
        <v>30</v>
      </c>
      <c r="B38" s="20" t="s">
        <v>16</v>
      </c>
      <c r="C38" s="21">
        <v>4086</v>
      </c>
      <c r="D38" s="22">
        <f>ROUND(C38/18,2)</f>
        <v>227</v>
      </c>
      <c r="E38" s="22"/>
      <c r="F38" s="23">
        <f>SUM(D38,E39:E40)</f>
        <v>277.25600000000003</v>
      </c>
      <c r="G38" s="21">
        <v>4595</v>
      </c>
      <c r="H38" s="22">
        <f>ROUND(G38/18,2)</f>
        <v>255.28</v>
      </c>
      <c r="I38" s="22"/>
      <c r="J38" s="23">
        <f>SUM(H38,I39:I40)</f>
        <v>449.68</v>
      </c>
      <c r="K38" s="24">
        <v>2</v>
      </c>
      <c r="L38" s="22">
        <f>ROUND(K38/18,2)</f>
        <v>0.11</v>
      </c>
      <c r="M38" s="22"/>
      <c r="N38" s="23">
        <f>SUM(L38,M39:M40)</f>
        <v>0.11</v>
      </c>
      <c r="O38" s="25">
        <f>SUM(C38,G38,K38)</f>
        <v>8683</v>
      </c>
      <c r="P38" s="26">
        <f>ROUND(O38/36,2)</f>
        <v>241.19</v>
      </c>
      <c r="Q38" s="27" t="s">
        <v>23</v>
      </c>
      <c r="R38" s="28">
        <f>SUM(P38,Q39:Q40)</f>
        <v>363.518</v>
      </c>
    </row>
    <row r="39" spans="1:18" ht="21.75">
      <c r="A39" s="57"/>
      <c r="B39" s="20" t="s">
        <v>17</v>
      </c>
      <c r="C39" s="21"/>
      <c r="D39" s="22">
        <f>ROUND(C39/12,2)</f>
        <v>0</v>
      </c>
      <c r="E39" s="22">
        <f>D39*1.8</f>
        <v>0</v>
      </c>
      <c r="F39" s="23"/>
      <c r="G39" s="21"/>
      <c r="H39" s="22">
        <f>ROUND(G39/12,2)</f>
        <v>0</v>
      </c>
      <c r="I39" s="22">
        <f>H39*1.8</f>
        <v>0</v>
      </c>
      <c r="J39" s="23"/>
      <c r="K39" s="24"/>
      <c r="L39" s="22">
        <f>ROUND(K39/12,2)</f>
        <v>0</v>
      </c>
      <c r="M39" s="22">
        <f>L39*1.8</f>
        <v>0</v>
      </c>
      <c r="N39" s="23"/>
      <c r="O39" s="25">
        <f>SUM(C39,G39,K39)</f>
        <v>0</v>
      </c>
      <c r="P39" s="27">
        <f>ROUND(O39/24,2)</f>
        <v>0</v>
      </c>
      <c r="Q39" s="27">
        <f>P39*1.8</f>
        <v>0</v>
      </c>
      <c r="R39" s="28">
        <v>0</v>
      </c>
    </row>
    <row r="40" spans="1:18" ht="21.75">
      <c r="A40" s="57"/>
      <c r="B40" s="20" t="s">
        <v>18</v>
      </c>
      <c r="C40" s="21">
        <v>335</v>
      </c>
      <c r="D40" s="22">
        <f>ROUND(C40/12,2)</f>
        <v>27.92</v>
      </c>
      <c r="E40" s="22">
        <f>D40*1.8</f>
        <v>50.25600000000001</v>
      </c>
      <c r="F40" s="23"/>
      <c r="G40" s="21">
        <v>1296</v>
      </c>
      <c r="H40" s="22">
        <f>ROUND(G40/12,2)</f>
        <v>108</v>
      </c>
      <c r="I40" s="22">
        <f>H40*1.8</f>
        <v>194.4</v>
      </c>
      <c r="J40" s="23"/>
      <c r="K40" s="24"/>
      <c r="L40" s="22">
        <f>ROUND(K40/12,2)</f>
        <v>0</v>
      </c>
      <c r="M40" s="22">
        <f>L40*1.8</f>
        <v>0</v>
      </c>
      <c r="N40" s="23"/>
      <c r="O40" s="59">
        <f>SUM(C40,G40,K40)</f>
        <v>1631</v>
      </c>
      <c r="P40" s="27">
        <f>ROUND(O40/24,2)</f>
        <v>67.96</v>
      </c>
      <c r="Q40" s="27">
        <f>P40*1.8</f>
        <v>122.32799999999999</v>
      </c>
      <c r="R40" s="28">
        <v>0</v>
      </c>
    </row>
    <row r="41" spans="1:18" ht="21.75">
      <c r="A41" s="19" t="s">
        <v>31</v>
      </c>
      <c r="B41" s="20" t="s">
        <v>16</v>
      </c>
      <c r="C41" s="21">
        <v>40392</v>
      </c>
      <c r="D41" s="22">
        <f>ROUND(C41/18,2)</f>
        <v>2244</v>
      </c>
      <c r="E41" s="22"/>
      <c r="F41" s="23">
        <f>SUM(D41,E42:E43)</f>
        <v>2363.106</v>
      </c>
      <c r="G41" s="21">
        <v>7560</v>
      </c>
      <c r="H41" s="22">
        <f>ROUND(G41/18,2)</f>
        <v>420</v>
      </c>
      <c r="I41" s="22"/>
      <c r="J41" s="23">
        <f>SUM(H41,I42:I43)</f>
        <v>443.094</v>
      </c>
      <c r="K41" s="24">
        <v>4733</v>
      </c>
      <c r="L41" s="22">
        <f>ROUND(K41/18,2)</f>
        <v>262.94</v>
      </c>
      <c r="M41" s="22"/>
      <c r="N41" s="23">
        <f>SUM(L41,M42:M43)</f>
        <v>291.596</v>
      </c>
      <c r="O41" s="25">
        <f>SUM(C41,G41,K41)</f>
        <v>52685</v>
      </c>
      <c r="P41" s="26">
        <f>ROUND(O41/36,2)</f>
        <v>1463.47</v>
      </c>
      <c r="Q41" s="27" t="s">
        <v>23</v>
      </c>
      <c r="R41" s="28">
        <f>SUM(P41,Q42:Q43)</f>
        <v>1548.8980000000001</v>
      </c>
    </row>
    <row r="42" spans="1:18" ht="21.75">
      <c r="A42" s="57"/>
      <c r="B42" s="20" t="s">
        <v>17</v>
      </c>
      <c r="C42" s="21">
        <v>434</v>
      </c>
      <c r="D42" s="22">
        <f>ROUND(C42/12,2)</f>
        <v>36.17</v>
      </c>
      <c r="E42" s="22">
        <f>D42*1.8</f>
        <v>65.10600000000001</v>
      </c>
      <c r="F42" s="23"/>
      <c r="G42" s="21">
        <v>154</v>
      </c>
      <c r="H42" s="22">
        <f>ROUND(G42/12,2)</f>
        <v>12.83</v>
      </c>
      <c r="I42" s="22">
        <f>H42*1.8</f>
        <v>23.094</v>
      </c>
      <c r="J42" s="23"/>
      <c r="K42" s="24">
        <v>26</v>
      </c>
      <c r="L42" s="22">
        <f>ROUND(K42/12,2)</f>
        <v>2.17</v>
      </c>
      <c r="M42" s="22">
        <f>L42*1.8</f>
        <v>3.906</v>
      </c>
      <c r="N42" s="23"/>
      <c r="O42" s="25">
        <f>SUM(C42,G42,K42)</f>
        <v>614</v>
      </c>
      <c r="P42" s="27">
        <f>ROUND(O42/24,2)</f>
        <v>25.58</v>
      </c>
      <c r="Q42" s="27">
        <f>P42*1.8</f>
        <v>46.044</v>
      </c>
      <c r="R42" s="28">
        <v>0</v>
      </c>
    </row>
    <row r="43" spans="1:18" ht="21.75">
      <c r="A43" s="57"/>
      <c r="B43" s="20" t="s">
        <v>18</v>
      </c>
      <c r="C43" s="21">
        <v>360</v>
      </c>
      <c r="D43" s="22">
        <f>ROUND(C43/12,2)</f>
        <v>30</v>
      </c>
      <c r="E43" s="22">
        <f>D43*1.8</f>
        <v>54</v>
      </c>
      <c r="F43" s="23"/>
      <c r="G43" s="21"/>
      <c r="H43" s="22">
        <f>ROUND(G43/12,2)</f>
        <v>0</v>
      </c>
      <c r="I43" s="22">
        <f>H43*1.8</f>
        <v>0</v>
      </c>
      <c r="J43" s="23"/>
      <c r="K43" s="24">
        <v>165</v>
      </c>
      <c r="L43" s="22">
        <f>ROUND(K43/12,2)</f>
        <v>13.75</v>
      </c>
      <c r="M43" s="22">
        <f>L43*1.8</f>
        <v>24.75</v>
      </c>
      <c r="N43" s="23"/>
      <c r="O43" s="59">
        <f>SUM(C43,G43,K43)</f>
        <v>525</v>
      </c>
      <c r="P43" s="27">
        <f>ROUND(O43/24,2)</f>
        <v>21.88</v>
      </c>
      <c r="Q43" s="27">
        <f>P43*1.8</f>
        <v>39.384</v>
      </c>
      <c r="R43" s="28">
        <v>0</v>
      </c>
    </row>
    <row r="44" spans="1:18" ht="21.75">
      <c r="A44" s="19" t="s">
        <v>32</v>
      </c>
      <c r="B44" s="20" t="s">
        <v>16</v>
      </c>
      <c r="C44" s="21">
        <v>5376</v>
      </c>
      <c r="D44" s="22">
        <f>ROUND(C44/18,2)</f>
        <v>298.67</v>
      </c>
      <c r="E44" s="22"/>
      <c r="F44" s="23">
        <f>SUM(D44,E45:E46)</f>
        <v>298.67</v>
      </c>
      <c r="G44" s="21">
        <v>5016</v>
      </c>
      <c r="H44" s="22">
        <f>ROUND(G44/18,2)</f>
        <v>278.67</v>
      </c>
      <c r="I44" s="22"/>
      <c r="J44" s="23">
        <f>SUM(H44,I45:I46)</f>
        <v>278.67</v>
      </c>
      <c r="K44" s="24"/>
      <c r="L44" s="22">
        <f>ROUND(K44/18,2)</f>
        <v>0</v>
      </c>
      <c r="M44" s="22"/>
      <c r="N44" s="23">
        <f>SUM(L44,M45:M46)</f>
        <v>0</v>
      </c>
      <c r="O44" s="25">
        <f>SUM(C44,G44,K44)</f>
        <v>10392</v>
      </c>
      <c r="P44" s="26">
        <f>ROUND(O44/36,2)</f>
        <v>288.67</v>
      </c>
      <c r="Q44" s="27" t="s">
        <v>23</v>
      </c>
      <c r="R44" s="28">
        <f>SUM(P44,Q45:Q46)</f>
        <v>288.67</v>
      </c>
    </row>
    <row r="45" spans="1:18" ht="21.75">
      <c r="A45" s="57"/>
      <c r="B45" s="20" t="s">
        <v>17</v>
      </c>
      <c r="C45" s="21"/>
      <c r="D45" s="22">
        <f>ROUND(C45/12,2)</f>
        <v>0</v>
      </c>
      <c r="E45" s="22">
        <f>D45*1.8</f>
        <v>0</v>
      </c>
      <c r="F45" s="23"/>
      <c r="G45" s="21"/>
      <c r="H45" s="22">
        <f>ROUND(G45/12,2)</f>
        <v>0</v>
      </c>
      <c r="I45" s="22">
        <f>H45*1.8</f>
        <v>0</v>
      </c>
      <c r="J45" s="23"/>
      <c r="K45" s="29"/>
      <c r="L45" s="22">
        <f>ROUND(K45/12,2)</f>
        <v>0</v>
      </c>
      <c r="M45" s="22">
        <f>L45*1.8</f>
        <v>0</v>
      </c>
      <c r="N45" s="23"/>
      <c r="O45" s="25">
        <f>SUM(C45,G45,K45)</f>
        <v>0</v>
      </c>
      <c r="P45" s="27">
        <f>ROUND(O45/24,2)</f>
        <v>0</v>
      </c>
      <c r="Q45" s="27">
        <f>P45*1.8</f>
        <v>0</v>
      </c>
      <c r="R45" s="28">
        <v>0</v>
      </c>
    </row>
    <row r="46" spans="1:18" ht="21.75">
      <c r="A46" s="57"/>
      <c r="B46" s="20" t="s">
        <v>18</v>
      </c>
      <c r="C46" s="21"/>
      <c r="D46" s="22">
        <f>ROUND(C46/12,2)</f>
        <v>0</v>
      </c>
      <c r="E46" s="22">
        <f>D46*1.8</f>
        <v>0</v>
      </c>
      <c r="F46" s="23"/>
      <c r="G46" s="21"/>
      <c r="H46" s="22">
        <f>ROUND(G46/12,2)</f>
        <v>0</v>
      </c>
      <c r="I46" s="22">
        <f>H46*1.8</f>
        <v>0</v>
      </c>
      <c r="J46" s="23"/>
      <c r="K46" s="29"/>
      <c r="L46" s="22">
        <f>ROUND(K46/12,2)</f>
        <v>0</v>
      </c>
      <c r="M46" s="22">
        <f>L46*1.8</f>
        <v>0</v>
      </c>
      <c r="N46" s="23"/>
      <c r="O46" s="59">
        <f>SUM(C46,G46,K46)</f>
        <v>0</v>
      </c>
      <c r="P46" s="27">
        <f>ROUND(O46/24,2)</f>
        <v>0</v>
      </c>
      <c r="Q46" s="27">
        <f>P46*1.8</f>
        <v>0</v>
      </c>
      <c r="R46" s="28">
        <v>0</v>
      </c>
    </row>
    <row r="47" spans="1:18" ht="21.75">
      <c r="A47" s="19" t="s">
        <v>33</v>
      </c>
      <c r="B47" s="20" t="s">
        <v>16</v>
      </c>
      <c r="C47" s="21">
        <v>8485</v>
      </c>
      <c r="D47" s="22">
        <f>ROUND(C47/18,2)</f>
        <v>471.39</v>
      </c>
      <c r="E47" s="22"/>
      <c r="F47" s="23">
        <f>SUM(D47,E48:E49)</f>
        <v>481.28999999999996</v>
      </c>
      <c r="G47" s="21">
        <v>8979</v>
      </c>
      <c r="H47" s="22">
        <f>ROUND(G47/18,2)</f>
        <v>498.83</v>
      </c>
      <c r="I47" s="22"/>
      <c r="J47" s="23">
        <f>SUM(H47,I48:I49)</f>
        <v>506.03</v>
      </c>
      <c r="K47" s="24">
        <v>6</v>
      </c>
      <c r="L47" s="22">
        <f>ROUND(K47/18,2)</f>
        <v>0.33</v>
      </c>
      <c r="M47" s="22"/>
      <c r="N47" s="23">
        <f>SUM(L47,M48:M49)</f>
        <v>0.33</v>
      </c>
      <c r="O47" s="25">
        <f>SUM(C47,G47,K47)</f>
        <v>17470</v>
      </c>
      <c r="P47" s="26">
        <f>ROUND(O47/36,2)</f>
        <v>485.28</v>
      </c>
      <c r="Q47" s="27" t="s">
        <v>23</v>
      </c>
      <c r="R47" s="28">
        <f>SUM(P47,Q48:Q49)</f>
        <v>493.83</v>
      </c>
    </row>
    <row r="48" spans="1:18" ht="21.75">
      <c r="A48" s="57"/>
      <c r="B48" s="20" t="s">
        <v>17</v>
      </c>
      <c r="C48" s="21">
        <v>66</v>
      </c>
      <c r="D48" s="22">
        <f>ROUND(C48/12,2)</f>
        <v>5.5</v>
      </c>
      <c r="E48" s="22">
        <f>D48*1.8</f>
        <v>9.9</v>
      </c>
      <c r="F48" s="23"/>
      <c r="G48" s="21">
        <v>48</v>
      </c>
      <c r="H48" s="22">
        <f>ROUND(G48/12,2)</f>
        <v>4</v>
      </c>
      <c r="I48" s="22">
        <f>H48*1.8</f>
        <v>7.2</v>
      </c>
      <c r="J48" s="23"/>
      <c r="K48" s="24"/>
      <c r="L48" s="22">
        <f>ROUND(K48/12,2)</f>
        <v>0</v>
      </c>
      <c r="M48" s="22">
        <f>L48*1.8</f>
        <v>0</v>
      </c>
      <c r="N48" s="23"/>
      <c r="O48" s="25">
        <f>SUM(C48,G48,K48)</f>
        <v>114</v>
      </c>
      <c r="P48" s="27">
        <f>ROUND(O48/24,2)</f>
        <v>4.75</v>
      </c>
      <c r="Q48" s="27">
        <f>P48*1.8</f>
        <v>8.55</v>
      </c>
      <c r="R48" s="28">
        <v>0</v>
      </c>
    </row>
    <row r="49" spans="1:18" ht="21.75">
      <c r="A49" s="57"/>
      <c r="B49" s="20" t="s">
        <v>18</v>
      </c>
      <c r="C49" s="21"/>
      <c r="D49" s="22">
        <f>ROUND(C49/12,2)</f>
        <v>0</v>
      </c>
      <c r="E49" s="22">
        <f>D49*1.8</f>
        <v>0</v>
      </c>
      <c r="F49" s="23"/>
      <c r="G49" s="21"/>
      <c r="H49" s="22">
        <f>ROUND(G49/12,2)</f>
        <v>0</v>
      </c>
      <c r="I49" s="22">
        <f>H49*1.8</f>
        <v>0</v>
      </c>
      <c r="J49" s="23"/>
      <c r="K49" s="29"/>
      <c r="L49" s="22">
        <f>ROUND(K49/12,2)</f>
        <v>0</v>
      </c>
      <c r="M49" s="22">
        <f>L49*1.8</f>
        <v>0</v>
      </c>
      <c r="N49" s="23"/>
      <c r="O49" s="59">
        <f>SUM(C49,G49,K49)</f>
        <v>0</v>
      </c>
      <c r="P49" s="27">
        <f>ROUND(O49/24,2)</f>
        <v>0</v>
      </c>
      <c r="Q49" s="27">
        <f>P49*1.8</f>
        <v>0</v>
      </c>
      <c r="R49" s="28">
        <v>0</v>
      </c>
    </row>
    <row r="50" spans="1:18" ht="21.75">
      <c r="A50" s="19" t="s">
        <v>34</v>
      </c>
      <c r="B50" s="20" t="s">
        <v>16</v>
      </c>
      <c r="C50" s="21"/>
      <c r="D50" s="22">
        <f>ROUND(C50/18,2)</f>
        <v>0</v>
      </c>
      <c r="E50" s="22"/>
      <c r="F50" s="23">
        <f>SUM(D50,E51:E52)</f>
        <v>29.394</v>
      </c>
      <c r="G50" s="21"/>
      <c r="H50" s="22">
        <f>ROUND(G50/18,2)</f>
        <v>0</v>
      </c>
      <c r="I50" s="22"/>
      <c r="J50" s="23">
        <f>SUM(H50,I51:I52)</f>
        <v>23.4</v>
      </c>
      <c r="K50" s="24"/>
      <c r="L50" s="22">
        <f>ROUND(K50/18,2)</f>
        <v>0</v>
      </c>
      <c r="M50" s="22"/>
      <c r="N50" s="23"/>
      <c r="O50" s="25">
        <f>SUM(C50,G50,K50)</f>
        <v>0</v>
      </c>
      <c r="P50" s="26">
        <f>ROUND(O50/36,2)</f>
        <v>0</v>
      </c>
      <c r="Q50" s="27" t="s">
        <v>23</v>
      </c>
      <c r="R50" s="28">
        <f>SUM(P50,Q51:Q52)</f>
        <v>26.406</v>
      </c>
    </row>
    <row r="51" spans="1:18" ht="21.75">
      <c r="A51" s="60"/>
      <c r="B51" s="20" t="s">
        <v>17</v>
      </c>
      <c r="C51" s="21">
        <v>78</v>
      </c>
      <c r="D51" s="22">
        <f>ROUND(C51/12,2)</f>
        <v>6.5</v>
      </c>
      <c r="E51" s="22">
        <f>D51*1.8</f>
        <v>11.700000000000001</v>
      </c>
      <c r="F51" s="23"/>
      <c r="G51" s="21">
        <v>72</v>
      </c>
      <c r="H51" s="22">
        <f>ROUND(G51/12,2)</f>
        <v>6</v>
      </c>
      <c r="I51" s="22">
        <f>H51*1.8</f>
        <v>10.8</v>
      </c>
      <c r="J51" s="23"/>
      <c r="K51" s="24"/>
      <c r="L51" s="22">
        <f>ROUND(K51/12,2)</f>
        <v>0</v>
      </c>
      <c r="M51" s="22">
        <f>L51*1.8</f>
        <v>0</v>
      </c>
      <c r="N51" s="23"/>
      <c r="O51" s="25">
        <f>SUM(C51,G51,K51)</f>
        <v>150</v>
      </c>
      <c r="P51" s="27">
        <f>ROUND(O51/24,2)</f>
        <v>6.25</v>
      </c>
      <c r="Q51" s="27">
        <f>P51*1.8</f>
        <v>11.25</v>
      </c>
      <c r="R51" s="28">
        <v>0</v>
      </c>
    </row>
    <row r="52" spans="1:18" ht="21.75">
      <c r="A52" s="60"/>
      <c r="B52" s="20" t="s">
        <v>18</v>
      </c>
      <c r="C52" s="21">
        <v>118</v>
      </c>
      <c r="D52" s="22">
        <f>ROUND(C52/12,2)</f>
        <v>9.83</v>
      </c>
      <c r="E52" s="22">
        <f>D52*1.8</f>
        <v>17.694</v>
      </c>
      <c r="F52" s="23"/>
      <c r="G52" s="21">
        <v>84</v>
      </c>
      <c r="H52" s="22">
        <f>ROUND(G52/12,2)</f>
        <v>7</v>
      </c>
      <c r="I52" s="22">
        <f>H52*1.8</f>
        <v>12.6</v>
      </c>
      <c r="J52" s="23"/>
      <c r="K52" s="24"/>
      <c r="L52" s="22">
        <f>ROUND(K52/12,2)</f>
        <v>0</v>
      </c>
      <c r="M52" s="22">
        <f>L52*1.8</f>
        <v>0</v>
      </c>
      <c r="N52" s="23"/>
      <c r="O52" s="59">
        <f>SUM(C52,G52,K52)</f>
        <v>202</v>
      </c>
      <c r="P52" s="27">
        <f>ROUND(O52/24,2)</f>
        <v>8.42</v>
      </c>
      <c r="Q52" s="27">
        <f>P52*1.8</f>
        <v>15.156</v>
      </c>
      <c r="R52" s="28">
        <v>0</v>
      </c>
    </row>
    <row r="53" spans="1:18" ht="21.75">
      <c r="A53" s="19" t="s">
        <v>35</v>
      </c>
      <c r="B53" s="20" t="s">
        <v>16</v>
      </c>
      <c r="C53" s="21">
        <v>7930</v>
      </c>
      <c r="D53" s="22">
        <f>ROUND(C53/18,2)</f>
        <v>440.56</v>
      </c>
      <c r="E53" s="22"/>
      <c r="F53" s="23">
        <f>SUM(D53,E54:E55)</f>
        <v>440.56</v>
      </c>
      <c r="G53" s="21">
        <v>3723</v>
      </c>
      <c r="H53" s="22">
        <f>ROUND(G53/18,2)</f>
        <v>206.83</v>
      </c>
      <c r="I53" s="22"/>
      <c r="J53" s="23">
        <f>SUM(H53,I54:I55)</f>
        <v>206.83</v>
      </c>
      <c r="K53" s="24">
        <v>3</v>
      </c>
      <c r="L53" s="22">
        <f>ROUND(K53/18,2)</f>
        <v>0.17</v>
      </c>
      <c r="M53" s="22"/>
      <c r="N53" s="23">
        <f>SUM(L53,M54:M55)</f>
        <v>0.17</v>
      </c>
      <c r="O53" s="25">
        <f>SUM(C53,G53,K53)</f>
        <v>11656</v>
      </c>
      <c r="P53" s="26">
        <f>ROUND(O53/36,2)</f>
        <v>323.78</v>
      </c>
      <c r="Q53" s="27" t="s">
        <v>23</v>
      </c>
      <c r="R53" s="28">
        <f>SUM(P53,Q54:Q55)</f>
        <v>323.78</v>
      </c>
    </row>
    <row r="54" spans="1:18" ht="21.75">
      <c r="A54" s="57"/>
      <c r="B54" s="20" t="s">
        <v>17</v>
      </c>
      <c r="C54" s="21"/>
      <c r="D54" s="22">
        <f>ROUND(C54/12,2)</f>
        <v>0</v>
      </c>
      <c r="E54" s="22">
        <f>D54*1.8</f>
        <v>0</v>
      </c>
      <c r="F54" s="23"/>
      <c r="G54" s="21"/>
      <c r="H54" s="22">
        <f>ROUND(G54/12,2)</f>
        <v>0</v>
      </c>
      <c r="I54" s="22">
        <f>H54*1.8</f>
        <v>0</v>
      </c>
      <c r="J54" s="23"/>
      <c r="K54" s="29"/>
      <c r="L54" s="22">
        <f>ROUND(K54/12,2)</f>
        <v>0</v>
      </c>
      <c r="M54" s="22">
        <f>L54*1.8</f>
        <v>0</v>
      </c>
      <c r="N54" s="23"/>
      <c r="O54" s="25">
        <f>SUM(C54,G54,K54)</f>
        <v>0</v>
      </c>
      <c r="P54" s="27">
        <f>ROUND(O54/24,2)</f>
        <v>0</v>
      </c>
      <c r="Q54" s="27">
        <f>P54*1.8</f>
        <v>0</v>
      </c>
      <c r="R54" s="28">
        <v>0</v>
      </c>
    </row>
    <row r="55" spans="1:18" ht="21.75">
      <c r="A55" s="57"/>
      <c r="B55" s="20" t="s">
        <v>18</v>
      </c>
      <c r="C55" s="21"/>
      <c r="D55" s="22">
        <f>ROUND(C55/12,2)</f>
        <v>0</v>
      </c>
      <c r="E55" s="22">
        <f>D55*1.8</f>
        <v>0</v>
      </c>
      <c r="F55" s="23"/>
      <c r="G55" s="21"/>
      <c r="H55" s="22">
        <f>ROUND(G55/12,2)</f>
        <v>0</v>
      </c>
      <c r="I55" s="22">
        <f>H55*1.8</f>
        <v>0</v>
      </c>
      <c r="J55" s="23"/>
      <c r="K55" s="29"/>
      <c r="L55" s="22">
        <f>ROUND(K55/12,2)</f>
        <v>0</v>
      </c>
      <c r="M55" s="22">
        <f>L55*1.8</f>
        <v>0</v>
      </c>
      <c r="N55" s="23"/>
      <c r="O55" s="59">
        <f>SUM(C55,G55,K55)</f>
        <v>0</v>
      </c>
      <c r="P55" s="27">
        <f>ROUND(O55/24,2)</f>
        <v>0</v>
      </c>
      <c r="Q55" s="27">
        <f>P55*1.8</f>
        <v>0</v>
      </c>
      <c r="R55" s="28">
        <v>0</v>
      </c>
    </row>
    <row r="56" spans="1:18" ht="21.75">
      <c r="A56" s="19" t="s">
        <v>36</v>
      </c>
      <c r="B56" s="20" t="s">
        <v>16</v>
      </c>
      <c r="C56" s="21">
        <v>3339</v>
      </c>
      <c r="D56" s="22">
        <f>ROUND(C56/18,2)</f>
        <v>185.5</v>
      </c>
      <c r="E56" s="22"/>
      <c r="F56" s="23">
        <f>SUM(D56,E57:E58)</f>
        <v>185.5</v>
      </c>
      <c r="G56" s="21">
        <v>3756</v>
      </c>
      <c r="H56" s="22">
        <f>ROUND(G56/18,2)</f>
        <v>208.67</v>
      </c>
      <c r="I56" s="22"/>
      <c r="J56" s="23">
        <f>SUM(H56,I57:I58)</f>
        <v>208.67</v>
      </c>
      <c r="K56" s="24"/>
      <c r="L56" s="22">
        <f>ROUND(K56/18,2)</f>
        <v>0</v>
      </c>
      <c r="M56" s="22"/>
      <c r="N56" s="23">
        <f>SUM(L56,M57:M58)</f>
        <v>0</v>
      </c>
      <c r="O56" s="25">
        <f>SUM(C56,G56,K56)</f>
        <v>7095</v>
      </c>
      <c r="P56" s="26">
        <f>ROUND(O56/36,2)</f>
        <v>197.08</v>
      </c>
      <c r="Q56" s="27" t="s">
        <v>23</v>
      </c>
      <c r="R56" s="28">
        <f>SUM(P56,Q57:Q58)</f>
        <v>197.08</v>
      </c>
    </row>
    <row r="57" spans="1:18" ht="21.75">
      <c r="A57" s="57"/>
      <c r="B57" s="20" t="s">
        <v>17</v>
      </c>
      <c r="C57" s="21"/>
      <c r="D57" s="22">
        <f>ROUND(C57/12,2)</f>
        <v>0</v>
      </c>
      <c r="E57" s="22">
        <f>D57*1.8</f>
        <v>0</v>
      </c>
      <c r="F57" s="23"/>
      <c r="G57" s="21"/>
      <c r="H57" s="22">
        <f>ROUND(G57/12,2)</f>
        <v>0</v>
      </c>
      <c r="I57" s="22">
        <f>H57*1.8</f>
        <v>0</v>
      </c>
      <c r="J57" s="23"/>
      <c r="K57" s="29"/>
      <c r="L57" s="22">
        <f>ROUND(K57/12,2)</f>
        <v>0</v>
      </c>
      <c r="M57" s="22">
        <f>L57*1.8</f>
        <v>0</v>
      </c>
      <c r="N57" s="23"/>
      <c r="O57" s="25">
        <f>SUM(C57,G57,K57)</f>
        <v>0</v>
      </c>
      <c r="P57" s="27">
        <f>ROUND(O57/24,2)</f>
        <v>0</v>
      </c>
      <c r="Q57" s="27">
        <f>P57*1.8</f>
        <v>0</v>
      </c>
      <c r="R57" s="28">
        <v>0</v>
      </c>
    </row>
    <row r="58" spans="1:18" ht="21.75">
      <c r="A58" s="57"/>
      <c r="B58" s="20" t="s">
        <v>18</v>
      </c>
      <c r="C58" s="21"/>
      <c r="D58" s="22">
        <f>ROUND(C58/12,2)</f>
        <v>0</v>
      </c>
      <c r="E58" s="22">
        <f>D58*1.8</f>
        <v>0</v>
      </c>
      <c r="F58" s="23"/>
      <c r="G58" s="21"/>
      <c r="H58" s="22">
        <f>ROUND(G58/12,2)</f>
        <v>0</v>
      </c>
      <c r="I58" s="22">
        <f>H58*1.8</f>
        <v>0</v>
      </c>
      <c r="J58" s="23"/>
      <c r="K58" s="29"/>
      <c r="L58" s="22">
        <f>ROUND(K58/12,2)</f>
        <v>0</v>
      </c>
      <c r="M58" s="22">
        <f>L58*1.8</f>
        <v>0</v>
      </c>
      <c r="N58" s="23"/>
      <c r="O58" s="59">
        <f>SUM(C58,G58,K58)</f>
        <v>0</v>
      </c>
      <c r="P58" s="27">
        <f>ROUND(O58/24,2)</f>
        <v>0</v>
      </c>
      <c r="Q58" s="27">
        <f>P58*1.8</f>
        <v>0</v>
      </c>
      <c r="R58" s="28">
        <v>0</v>
      </c>
    </row>
    <row r="59" spans="1:18" ht="21.75">
      <c r="A59" s="19" t="s">
        <v>37</v>
      </c>
      <c r="B59" s="20" t="s">
        <v>16</v>
      </c>
      <c r="C59" s="21">
        <v>2856</v>
      </c>
      <c r="D59" s="22">
        <f>ROUND(C59/18,2)</f>
        <v>158.67</v>
      </c>
      <c r="E59" s="22"/>
      <c r="F59" s="23">
        <f>SUM(D59,E60:E61)</f>
        <v>164.07</v>
      </c>
      <c r="G59" s="21">
        <v>3091</v>
      </c>
      <c r="H59" s="22">
        <f>ROUND(G59/18,2)</f>
        <v>171.72</v>
      </c>
      <c r="I59" s="22"/>
      <c r="J59" s="23">
        <f>SUM(H59,I60:I61)</f>
        <v>177.12</v>
      </c>
      <c r="K59" s="24"/>
      <c r="L59" s="22">
        <f>ROUND(K59/18,2)</f>
        <v>0</v>
      </c>
      <c r="M59" s="22"/>
      <c r="N59" s="23">
        <f>SUM(L59,M60:M61)</f>
        <v>0</v>
      </c>
      <c r="O59" s="25">
        <f>SUM(C59,G59,K59)</f>
        <v>5947</v>
      </c>
      <c r="P59" s="26">
        <f>ROUND(O59/36,2)</f>
        <v>165.19</v>
      </c>
      <c r="Q59" s="27" t="s">
        <v>23</v>
      </c>
      <c r="R59" s="28">
        <f>SUM(P59,Q60:Q61)</f>
        <v>170.59</v>
      </c>
    </row>
    <row r="60" spans="1:18" ht="21.75">
      <c r="A60" s="57"/>
      <c r="B60" s="20" t="s">
        <v>17</v>
      </c>
      <c r="C60" s="21">
        <v>36</v>
      </c>
      <c r="D60" s="22">
        <f>ROUND(C60/12,2)</f>
        <v>3</v>
      </c>
      <c r="E60" s="22">
        <f>D60*1.8</f>
        <v>5.4</v>
      </c>
      <c r="F60" s="23"/>
      <c r="G60" s="21">
        <v>36</v>
      </c>
      <c r="H60" s="22">
        <f>ROUND(G60/12,2)</f>
        <v>3</v>
      </c>
      <c r="I60" s="22">
        <f>H60*1.8</f>
        <v>5.4</v>
      </c>
      <c r="J60" s="23"/>
      <c r="K60" s="29"/>
      <c r="L60" s="22">
        <f>ROUND(K60/12,2)</f>
        <v>0</v>
      </c>
      <c r="M60" s="22">
        <f>L60*1.8</f>
        <v>0</v>
      </c>
      <c r="N60" s="23"/>
      <c r="O60" s="25">
        <f>SUM(C60,G60,K60)</f>
        <v>72</v>
      </c>
      <c r="P60" s="27">
        <f>ROUND(O60/24,2)</f>
        <v>3</v>
      </c>
      <c r="Q60" s="27">
        <f>P60*1.8</f>
        <v>5.4</v>
      </c>
      <c r="R60" s="28">
        <v>0</v>
      </c>
    </row>
    <row r="61" spans="1:18" ht="21.75">
      <c r="A61" s="57"/>
      <c r="B61" s="20" t="s">
        <v>18</v>
      </c>
      <c r="C61" s="21"/>
      <c r="D61" s="22">
        <f>ROUND(C61/12,2)</f>
        <v>0</v>
      </c>
      <c r="E61" s="22">
        <f>D61*1.8</f>
        <v>0</v>
      </c>
      <c r="F61" s="23"/>
      <c r="G61" s="21"/>
      <c r="H61" s="22">
        <f>ROUND(G61/12,2)</f>
        <v>0</v>
      </c>
      <c r="I61" s="22">
        <f>H61*1.8</f>
        <v>0</v>
      </c>
      <c r="J61" s="23"/>
      <c r="K61" s="29"/>
      <c r="L61" s="22">
        <f>ROUND(K61/12,2)</f>
        <v>0</v>
      </c>
      <c r="M61" s="22">
        <f>L61*1.8</f>
        <v>0</v>
      </c>
      <c r="N61" s="23"/>
      <c r="O61" s="59">
        <f>SUM(C61,G61,K61)</f>
        <v>0</v>
      </c>
      <c r="P61" s="27">
        <f>ROUND(O61/24,2)</f>
        <v>0</v>
      </c>
      <c r="Q61" s="27">
        <f>P61*1.8</f>
        <v>0</v>
      </c>
      <c r="R61" s="28">
        <v>0</v>
      </c>
    </row>
    <row r="62" spans="1:18" ht="21.75">
      <c r="A62" s="19" t="s">
        <v>38</v>
      </c>
      <c r="B62" s="20" t="s">
        <v>16</v>
      </c>
      <c r="C62" s="21">
        <v>2758</v>
      </c>
      <c r="D62" s="22">
        <f>ROUND(C62/18,2)</f>
        <v>153.22</v>
      </c>
      <c r="E62" s="22"/>
      <c r="F62" s="23">
        <f>SUM(D62,E63:E64)</f>
        <v>153.22</v>
      </c>
      <c r="G62" s="21">
        <v>3481</v>
      </c>
      <c r="H62" s="22">
        <f>ROUND(G62/18,2)</f>
        <v>193.39</v>
      </c>
      <c r="I62" s="22"/>
      <c r="J62" s="23">
        <f>SUM(H62,I63:I64)</f>
        <v>193.39</v>
      </c>
      <c r="K62" s="24"/>
      <c r="L62" s="22">
        <f>ROUND(K62/18,2)</f>
        <v>0</v>
      </c>
      <c r="M62" s="22"/>
      <c r="N62" s="23">
        <f>SUM(L62,M63:M64)</f>
        <v>0</v>
      </c>
      <c r="O62" s="25">
        <f>SUM(C62,G62,K62)</f>
        <v>6239</v>
      </c>
      <c r="P62" s="26">
        <f>ROUND(O62/36,2)</f>
        <v>173.31</v>
      </c>
      <c r="Q62" s="27" t="s">
        <v>23</v>
      </c>
      <c r="R62" s="28">
        <f>SUM(P62,Q63:Q64)</f>
        <v>173.31</v>
      </c>
    </row>
    <row r="63" spans="1:18" ht="21.75">
      <c r="A63" s="57"/>
      <c r="B63" s="20" t="s">
        <v>17</v>
      </c>
      <c r="C63" s="21"/>
      <c r="D63" s="22">
        <f>ROUND(C63/12,2)</f>
        <v>0</v>
      </c>
      <c r="E63" s="22">
        <f>D63*1.8</f>
        <v>0</v>
      </c>
      <c r="F63" s="23"/>
      <c r="G63" s="21"/>
      <c r="H63" s="22">
        <f>ROUND(G63/12,2)</f>
        <v>0</v>
      </c>
      <c r="I63" s="22">
        <f>H63*1.8</f>
        <v>0</v>
      </c>
      <c r="J63" s="23"/>
      <c r="K63" s="29"/>
      <c r="L63" s="22">
        <f>ROUND(K63/12,2)</f>
        <v>0</v>
      </c>
      <c r="M63" s="22">
        <f>L63*1.8</f>
        <v>0</v>
      </c>
      <c r="N63" s="23"/>
      <c r="O63" s="25">
        <f>SUM(C63,G63,K63)</f>
        <v>0</v>
      </c>
      <c r="P63" s="27">
        <f>ROUND(O63/24,2)</f>
        <v>0</v>
      </c>
      <c r="Q63" s="27">
        <f>P63*1.8</f>
        <v>0</v>
      </c>
      <c r="R63" s="28">
        <v>0</v>
      </c>
    </row>
    <row r="64" spans="1:18" ht="21.75">
      <c r="A64" s="57"/>
      <c r="B64" s="20" t="s">
        <v>18</v>
      </c>
      <c r="C64" s="21"/>
      <c r="D64" s="22">
        <f>ROUND(C64/12,2)</f>
        <v>0</v>
      </c>
      <c r="E64" s="22">
        <f>D64*1.8</f>
        <v>0</v>
      </c>
      <c r="F64" s="23"/>
      <c r="G64" s="21"/>
      <c r="H64" s="22">
        <f>ROUND(G64/12,2)</f>
        <v>0</v>
      </c>
      <c r="I64" s="22">
        <f>H64*1.8</f>
        <v>0</v>
      </c>
      <c r="J64" s="23"/>
      <c r="K64" s="29"/>
      <c r="L64" s="22">
        <f>ROUND(K64/12,2)</f>
        <v>0</v>
      </c>
      <c r="M64" s="22">
        <f>L64*1.8</f>
        <v>0</v>
      </c>
      <c r="N64" s="23"/>
      <c r="O64" s="59">
        <f>SUM(C64,G64,K64)</f>
        <v>0</v>
      </c>
      <c r="P64" s="27">
        <f>ROUND(O64/24,2)</f>
        <v>0</v>
      </c>
      <c r="Q64" s="27">
        <f>P64*1.8</f>
        <v>0</v>
      </c>
      <c r="R64" s="28">
        <v>0</v>
      </c>
    </row>
    <row r="65" spans="1:18" ht="21.75">
      <c r="A65" s="61" t="s">
        <v>39</v>
      </c>
      <c r="B65" s="20" t="s">
        <v>16</v>
      </c>
      <c r="C65" s="21">
        <f>SUM(C29,C32,C35,C38,C41,C44,C47,C50,C53,C56,C59,C62)</f>
        <v>86772</v>
      </c>
      <c r="D65" s="22">
        <f>ROUND(C65/18,2)</f>
        <v>4820.67</v>
      </c>
      <c r="E65" s="22"/>
      <c r="F65" s="23">
        <f>SUM(D65,E66:E67)</f>
        <v>5038.614</v>
      </c>
      <c r="G65" s="21">
        <f>SUM(G29,G32,G35,G38,G41,G44,G47,G50,G53,G56,G59,G62)</f>
        <v>52288</v>
      </c>
      <c r="H65" s="22">
        <f>ROUND(G65/18,2)</f>
        <v>2904.89</v>
      </c>
      <c r="I65" s="22"/>
      <c r="J65" s="23">
        <f>SUM(H65,I66:I67)</f>
        <v>3161.084</v>
      </c>
      <c r="K65" s="21">
        <f>SUM(K29,K32,K35,K38,K41,K44,K47,K50,K53,K56,K59,K62)</f>
        <v>4744</v>
      </c>
      <c r="L65" s="22">
        <f>ROUND(K65/18,2)</f>
        <v>263.56</v>
      </c>
      <c r="M65" s="22"/>
      <c r="N65" s="23">
        <f>SUM(L65,M66:M67)</f>
        <v>292.216</v>
      </c>
      <c r="O65" s="25">
        <f>SUM(C65,G65,K65)</f>
        <v>143804</v>
      </c>
      <c r="P65" s="26">
        <f>ROUND(O65/36,2)</f>
        <v>3994.56</v>
      </c>
      <c r="Q65" s="27" t="s">
        <v>23</v>
      </c>
      <c r="R65" s="28">
        <f>SUM(P65,Q66:Q67)</f>
        <v>4245.966</v>
      </c>
    </row>
    <row r="66" spans="1:18" ht="21.75">
      <c r="A66" s="57"/>
      <c r="B66" s="20" t="s">
        <v>17</v>
      </c>
      <c r="C66" s="21">
        <f>SUM(C30,C33,C36,C39,C42,C45,C48,C51,C54,C57,C60,C63)</f>
        <v>640</v>
      </c>
      <c r="D66" s="22">
        <f>ROUND(C66/12,2)</f>
        <v>53.33</v>
      </c>
      <c r="E66" s="22">
        <f>D66*1.8</f>
        <v>95.994</v>
      </c>
      <c r="F66" s="23"/>
      <c r="G66" s="21">
        <f>SUM(G30,G33,G36,G39,G42,G45,G48,G51,G54,G57,G60,G63)</f>
        <v>328</v>
      </c>
      <c r="H66" s="22">
        <f>ROUND(G66/12,2)</f>
        <v>27.33</v>
      </c>
      <c r="I66" s="22">
        <f>H66*1.8</f>
        <v>49.193999999999996</v>
      </c>
      <c r="J66" s="23"/>
      <c r="K66" s="21">
        <f>SUM(K30,K33,K36,K39,K42,K45,K48,K51,K54,K57,K60,K63)</f>
        <v>26</v>
      </c>
      <c r="L66" s="22">
        <f>ROUND(K66/12,2)</f>
        <v>2.17</v>
      </c>
      <c r="M66" s="22">
        <f>L66*1.8</f>
        <v>3.906</v>
      </c>
      <c r="N66" s="23"/>
      <c r="O66" s="25">
        <f>SUM(C66,G66,K66)</f>
        <v>994</v>
      </c>
      <c r="P66" s="26">
        <f>ROUND(O66/24,2)</f>
        <v>41.42</v>
      </c>
      <c r="Q66" s="27">
        <f>P66*1.8</f>
        <v>74.55600000000001</v>
      </c>
      <c r="R66" s="28">
        <v>0</v>
      </c>
    </row>
    <row r="67" spans="1:18" ht="22.5" thickBot="1">
      <c r="A67" s="58"/>
      <c r="B67" s="31" t="s">
        <v>18</v>
      </c>
      <c r="C67" s="32">
        <f>SUM(C31,C34,C37,C40,C43,C46,C49,C52,C55,C58,C61,C64)</f>
        <v>813</v>
      </c>
      <c r="D67" s="33">
        <f>ROUND(C67/12,2)</f>
        <v>67.75</v>
      </c>
      <c r="E67" s="33">
        <f>D67*1.8</f>
        <v>121.95</v>
      </c>
      <c r="F67" s="34"/>
      <c r="G67" s="32">
        <f>SUM(G31,G34,G37,G40,G43,G46,G49,G52,G55,G58,G61,G64)</f>
        <v>1380</v>
      </c>
      <c r="H67" s="33">
        <f>ROUND(G67/12,2)</f>
        <v>115</v>
      </c>
      <c r="I67" s="33">
        <f>H67*1.8</f>
        <v>207</v>
      </c>
      <c r="J67" s="34"/>
      <c r="K67" s="32">
        <f>SUM(K31,K34,K37,K40,K43,K46,K49,K52,K55,K58,K61,K64)</f>
        <v>165</v>
      </c>
      <c r="L67" s="33">
        <f>ROUND(K67/12,2)</f>
        <v>13.75</v>
      </c>
      <c r="M67" s="33">
        <f>L67*1.8</f>
        <v>24.75</v>
      </c>
      <c r="N67" s="34"/>
      <c r="O67" s="36">
        <f>SUM(C67,G67,K67)</f>
        <v>2358</v>
      </c>
      <c r="P67" s="37">
        <f>ROUND(O67/24,2)</f>
        <v>98.25</v>
      </c>
      <c r="Q67" s="38">
        <f>P67*1.8</f>
        <v>176.85</v>
      </c>
      <c r="R67" s="39">
        <v>0</v>
      </c>
    </row>
    <row r="68" spans="1:18" ht="21.75">
      <c r="A68" s="40" t="s">
        <v>40</v>
      </c>
      <c r="B68" s="55"/>
      <c r="C68" s="42"/>
      <c r="D68" s="43"/>
      <c r="E68" s="43"/>
      <c r="F68" s="44"/>
      <c r="G68" s="42"/>
      <c r="H68" s="43"/>
      <c r="I68" s="45"/>
      <c r="J68" s="44"/>
      <c r="K68" s="51"/>
      <c r="L68" s="43"/>
      <c r="M68" s="43"/>
      <c r="N68" s="44"/>
      <c r="O68" s="52"/>
      <c r="P68" s="53"/>
      <c r="Q68" s="49"/>
      <c r="R68" s="50"/>
    </row>
    <row r="69" spans="1:18" ht="21.75">
      <c r="A69" s="19" t="s">
        <v>40</v>
      </c>
      <c r="B69" s="20" t="s">
        <v>16</v>
      </c>
      <c r="C69" s="21">
        <v>882</v>
      </c>
      <c r="D69" s="22">
        <f>ROUND(C69/18,2)</f>
        <v>49</v>
      </c>
      <c r="E69" s="22"/>
      <c r="F69" s="23">
        <f>SUM(D69,E70:E71)</f>
        <v>49</v>
      </c>
      <c r="G69" s="21">
        <v>774</v>
      </c>
      <c r="H69" s="22">
        <f>ROUND(G69/18,2)</f>
        <v>43</v>
      </c>
      <c r="I69" s="22"/>
      <c r="J69" s="23">
        <f>SUM(H69,I70:I71)</f>
        <v>43</v>
      </c>
      <c r="K69" s="24"/>
      <c r="L69" s="22">
        <f>ROUND(K69/18,2)</f>
        <v>0</v>
      </c>
      <c r="M69" s="22"/>
      <c r="N69" s="23">
        <f>SUM(L69,M70:M71)</f>
        <v>0</v>
      </c>
      <c r="O69" s="25">
        <f>SUM(C69,G69,K69)</f>
        <v>1656</v>
      </c>
      <c r="P69" s="26">
        <f>ROUND(O69/36,2)</f>
        <v>46</v>
      </c>
      <c r="Q69" s="27" t="s">
        <v>23</v>
      </c>
      <c r="R69" s="28">
        <f>SUM(P69,Q70:Q71)</f>
        <v>46</v>
      </c>
    </row>
    <row r="70" spans="1:18" ht="21.75">
      <c r="A70" s="60"/>
      <c r="B70" s="20" t="s">
        <v>17</v>
      </c>
      <c r="C70" s="21"/>
      <c r="D70" s="22">
        <f>ROUND(C70/12,2)</f>
        <v>0</v>
      </c>
      <c r="E70" s="22">
        <f>D70*1.8</f>
        <v>0</v>
      </c>
      <c r="F70" s="23"/>
      <c r="G70" s="21"/>
      <c r="H70" s="22">
        <f>ROUND(G70/12,2)</f>
        <v>0</v>
      </c>
      <c r="I70" s="22">
        <f>H70*1.8</f>
        <v>0</v>
      </c>
      <c r="J70" s="23"/>
      <c r="K70" s="29"/>
      <c r="L70" s="22">
        <f>ROUND(K70/12,2)</f>
        <v>0</v>
      </c>
      <c r="M70" s="22">
        <f>L70*1.8</f>
        <v>0</v>
      </c>
      <c r="N70" s="23"/>
      <c r="O70" s="25">
        <f>SUM(C70,G70,K70)</f>
        <v>0</v>
      </c>
      <c r="P70" s="27">
        <f>ROUND(O70/24,2)</f>
        <v>0</v>
      </c>
      <c r="Q70" s="27">
        <f>P70*1.8</f>
        <v>0</v>
      </c>
      <c r="R70" s="28">
        <v>0</v>
      </c>
    </row>
    <row r="71" spans="1:18" ht="21.75">
      <c r="A71" s="60"/>
      <c r="B71" s="20" t="s">
        <v>18</v>
      </c>
      <c r="C71" s="21"/>
      <c r="D71" s="22">
        <f>ROUND(C71/12,2)</f>
        <v>0</v>
      </c>
      <c r="E71" s="22">
        <f>D71*1.8</f>
        <v>0</v>
      </c>
      <c r="F71" s="23"/>
      <c r="G71" s="21"/>
      <c r="H71" s="22">
        <f>ROUND(G71/12,2)</f>
        <v>0</v>
      </c>
      <c r="I71" s="22">
        <f>H71*1.8</f>
        <v>0</v>
      </c>
      <c r="J71" s="23"/>
      <c r="K71" s="29"/>
      <c r="L71" s="22">
        <f>ROUND(K71/12,2)</f>
        <v>0</v>
      </c>
      <c r="M71" s="22">
        <f>L71*1.8</f>
        <v>0</v>
      </c>
      <c r="N71" s="23"/>
      <c r="O71" s="59">
        <f>SUM(C71,G71,K71)</f>
        <v>0</v>
      </c>
      <c r="P71" s="27">
        <f>ROUND(O71/24,2)</f>
        <v>0</v>
      </c>
      <c r="Q71" s="27">
        <f>P71*1.8</f>
        <v>0</v>
      </c>
      <c r="R71" s="28">
        <v>0</v>
      </c>
    </row>
    <row r="72" spans="1:18" ht="21.75">
      <c r="A72" s="19" t="s">
        <v>41</v>
      </c>
      <c r="B72" s="20" t="s">
        <v>16</v>
      </c>
      <c r="C72" s="21">
        <v>3297</v>
      </c>
      <c r="D72" s="22">
        <f>ROUND(C72/18,2)</f>
        <v>183.17</v>
      </c>
      <c r="E72" s="22"/>
      <c r="F72" s="23">
        <f>SUM(D72,E73:E74)</f>
        <v>183.17</v>
      </c>
      <c r="G72" s="21">
        <v>3663</v>
      </c>
      <c r="H72" s="22">
        <f>ROUND(G72/18,2)</f>
        <v>203.5</v>
      </c>
      <c r="I72" s="22"/>
      <c r="J72" s="23">
        <f>SUM(H72,I73:I74)</f>
        <v>203.5</v>
      </c>
      <c r="K72" s="24">
        <v>39</v>
      </c>
      <c r="L72" s="22">
        <f>ROUND(K72/18,2)</f>
        <v>2.17</v>
      </c>
      <c r="M72" s="22"/>
      <c r="N72" s="23">
        <f>SUM(L72,M73:M74)</f>
        <v>2.17</v>
      </c>
      <c r="O72" s="25">
        <f>SUM(C72,G72,K72)</f>
        <v>6999</v>
      </c>
      <c r="P72" s="26">
        <f>ROUND(O72/36,2)</f>
        <v>194.42</v>
      </c>
      <c r="Q72" s="27" t="s">
        <v>23</v>
      </c>
      <c r="R72" s="28">
        <f>SUM(P72,Q73:Q74)</f>
        <v>194.42</v>
      </c>
    </row>
    <row r="73" spans="1:18" ht="21.75">
      <c r="A73" s="60"/>
      <c r="B73" s="20" t="s">
        <v>17</v>
      </c>
      <c r="C73" s="21"/>
      <c r="D73" s="22">
        <f>ROUND(C73/12,2)</f>
        <v>0</v>
      </c>
      <c r="E73" s="22">
        <f>D73*1.8</f>
        <v>0</v>
      </c>
      <c r="F73" s="23"/>
      <c r="G73" s="21"/>
      <c r="H73" s="22">
        <f>ROUND(G73/12,2)</f>
        <v>0</v>
      </c>
      <c r="I73" s="22">
        <f>H73*1.8</f>
        <v>0</v>
      </c>
      <c r="J73" s="23"/>
      <c r="K73" s="29"/>
      <c r="L73" s="22">
        <f>ROUND(K73/12,2)</f>
        <v>0</v>
      </c>
      <c r="M73" s="22">
        <f>L73*1.8</f>
        <v>0</v>
      </c>
      <c r="N73" s="23"/>
      <c r="O73" s="25">
        <f>SUM(C73,G73,K73)</f>
        <v>0</v>
      </c>
      <c r="P73" s="27">
        <f>ROUND(O73/24,2)</f>
        <v>0</v>
      </c>
      <c r="Q73" s="27">
        <f>P73*1.8</f>
        <v>0</v>
      </c>
      <c r="R73" s="28">
        <v>0</v>
      </c>
    </row>
    <row r="74" spans="1:18" ht="21.75">
      <c r="A74" s="60"/>
      <c r="B74" s="20" t="s">
        <v>18</v>
      </c>
      <c r="C74" s="21"/>
      <c r="D74" s="22">
        <f>ROUND(C74/12,2)</f>
        <v>0</v>
      </c>
      <c r="E74" s="22">
        <f>D74*1.8</f>
        <v>0</v>
      </c>
      <c r="F74" s="23"/>
      <c r="G74" s="21"/>
      <c r="H74" s="22">
        <f>ROUND(G74/12,2)</f>
        <v>0</v>
      </c>
      <c r="I74" s="22">
        <f>H74*1.8</f>
        <v>0</v>
      </c>
      <c r="J74" s="23"/>
      <c r="K74" s="29"/>
      <c r="L74" s="22">
        <f>ROUND(K74/12,2)</f>
        <v>0</v>
      </c>
      <c r="M74" s="22">
        <f>L74*1.8</f>
        <v>0</v>
      </c>
      <c r="N74" s="23"/>
      <c r="O74" s="59">
        <f>SUM(C74,G74,K74)</f>
        <v>0</v>
      </c>
      <c r="P74" s="27">
        <f>ROUND(O74/24,2)</f>
        <v>0</v>
      </c>
      <c r="Q74" s="27">
        <f>P74*1.8</f>
        <v>0</v>
      </c>
      <c r="R74" s="28">
        <v>0</v>
      </c>
    </row>
    <row r="75" spans="1:18" ht="21.75">
      <c r="A75" s="19" t="s">
        <v>42</v>
      </c>
      <c r="B75" s="20" t="s">
        <v>16</v>
      </c>
      <c r="C75" s="21">
        <v>13737</v>
      </c>
      <c r="D75" s="22">
        <f>ROUND(C75/18,2)</f>
        <v>763.17</v>
      </c>
      <c r="E75" s="22"/>
      <c r="F75" s="23">
        <f>SUM(D75,E76:E77)</f>
        <v>948.12</v>
      </c>
      <c r="G75" s="21">
        <v>12069</v>
      </c>
      <c r="H75" s="22">
        <f>ROUND(G75/18,2)</f>
        <v>670.5</v>
      </c>
      <c r="I75" s="22"/>
      <c r="J75" s="23">
        <f>SUM(H75,I76:I77)</f>
        <v>855.45</v>
      </c>
      <c r="K75" s="24"/>
      <c r="L75" s="22">
        <f>ROUND(K75/18,2)</f>
        <v>0</v>
      </c>
      <c r="M75" s="22"/>
      <c r="N75" s="23">
        <f>SUM(L75,M76:M77)</f>
        <v>0</v>
      </c>
      <c r="O75" s="25">
        <f>SUM(C75,G75,K75)</f>
        <v>25806</v>
      </c>
      <c r="P75" s="26">
        <f>ROUND(O75/36,2)</f>
        <v>716.83</v>
      </c>
      <c r="Q75" s="27" t="s">
        <v>23</v>
      </c>
      <c r="R75" s="28">
        <f>SUM(P75,Q76:Q77)</f>
        <v>901.7800000000001</v>
      </c>
    </row>
    <row r="76" spans="1:18" ht="21.75">
      <c r="A76" s="60"/>
      <c r="B76" s="20" t="s">
        <v>17</v>
      </c>
      <c r="C76" s="21">
        <v>1233</v>
      </c>
      <c r="D76" s="22">
        <f>ROUND(C76/12,2)</f>
        <v>102.75</v>
      </c>
      <c r="E76" s="22">
        <f>D76*1.8</f>
        <v>184.95000000000002</v>
      </c>
      <c r="F76" s="23"/>
      <c r="G76" s="21">
        <v>1233</v>
      </c>
      <c r="H76" s="22">
        <f>ROUND(G76/12,2)</f>
        <v>102.75</v>
      </c>
      <c r="I76" s="22">
        <f>H76*1.8</f>
        <v>184.95000000000002</v>
      </c>
      <c r="J76" s="23"/>
      <c r="K76" s="29"/>
      <c r="L76" s="22">
        <f>ROUND(K76/12,2)</f>
        <v>0</v>
      </c>
      <c r="M76" s="22">
        <f>L76*1.8</f>
        <v>0</v>
      </c>
      <c r="N76" s="23"/>
      <c r="O76" s="25">
        <f>SUM(C76,G76,K76)</f>
        <v>2466</v>
      </c>
      <c r="P76" s="27">
        <f>ROUND(O76/24,2)</f>
        <v>102.75</v>
      </c>
      <c r="Q76" s="27">
        <f>P76*1.8</f>
        <v>184.95000000000002</v>
      </c>
      <c r="R76" s="28">
        <v>0</v>
      </c>
    </row>
    <row r="77" spans="1:18" ht="21.75">
      <c r="A77" s="60"/>
      <c r="B77" s="20" t="s">
        <v>18</v>
      </c>
      <c r="C77" s="21"/>
      <c r="D77" s="22">
        <f>ROUND(C77/12,2)</f>
        <v>0</v>
      </c>
      <c r="E77" s="22">
        <f>D77*1.8</f>
        <v>0</v>
      </c>
      <c r="F77" s="23"/>
      <c r="G77" s="21"/>
      <c r="H77" s="22">
        <f>ROUND(G77/12,2)</f>
        <v>0</v>
      </c>
      <c r="I77" s="22">
        <f>H77*1.8</f>
        <v>0</v>
      </c>
      <c r="J77" s="23"/>
      <c r="K77" s="29"/>
      <c r="L77" s="22">
        <f>ROUND(K77/12,2)</f>
        <v>0</v>
      </c>
      <c r="M77" s="22">
        <f>L77*1.8</f>
        <v>0</v>
      </c>
      <c r="N77" s="23"/>
      <c r="O77" s="59">
        <f>SUM(C77,G77,K77)</f>
        <v>0</v>
      </c>
      <c r="P77" s="27">
        <f>ROUND(O77/24,2)</f>
        <v>0</v>
      </c>
      <c r="Q77" s="27">
        <f>P77*1.8</f>
        <v>0</v>
      </c>
      <c r="R77" s="28">
        <v>0</v>
      </c>
    </row>
    <row r="78" spans="1:18" ht="21.75">
      <c r="A78" s="61" t="s">
        <v>39</v>
      </c>
      <c r="B78" s="20" t="s">
        <v>16</v>
      </c>
      <c r="C78" s="21">
        <f>SUM(C69,C72,C75)</f>
        <v>17916</v>
      </c>
      <c r="D78" s="22">
        <f>ROUND(C78/18,2)</f>
        <v>995.33</v>
      </c>
      <c r="E78" s="22"/>
      <c r="F78" s="23">
        <f>SUM(D78,E79:E80)</f>
        <v>1180.28</v>
      </c>
      <c r="G78" s="21">
        <f>SUM(G69,G72,G75)</f>
        <v>16506</v>
      </c>
      <c r="H78" s="22">
        <f>ROUND(G78/18,2)</f>
        <v>917</v>
      </c>
      <c r="I78" s="22"/>
      <c r="J78" s="23">
        <f>SUM(H78,I79:I80)</f>
        <v>1101.95</v>
      </c>
      <c r="K78" s="21">
        <f>SUM(K69,K72,K75)</f>
        <v>39</v>
      </c>
      <c r="L78" s="22">
        <f>ROUND(K78/18,2)</f>
        <v>2.17</v>
      </c>
      <c r="M78" s="22"/>
      <c r="N78" s="23">
        <f>SUM(L78,M79:M80)</f>
        <v>2.17</v>
      </c>
      <c r="O78" s="25">
        <f>SUM(C78,G78,K78)</f>
        <v>34461</v>
      </c>
      <c r="P78" s="26">
        <f>ROUND(O78/36,2)</f>
        <v>957.25</v>
      </c>
      <c r="Q78" s="27" t="s">
        <v>23</v>
      </c>
      <c r="R78" s="28">
        <f>SUM(P78,Q79:Q80)</f>
        <v>1142.2</v>
      </c>
    </row>
    <row r="79" spans="1:18" ht="21.75">
      <c r="A79" s="60"/>
      <c r="B79" s="20" t="s">
        <v>17</v>
      </c>
      <c r="C79" s="21">
        <f>SUM(C70,C73,C76)</f>
        <v>1233</v>
      </c>
      <c r="D79" s="22">
        <f>ROUND(C79/12,2)</f>
        <v>102.75</v>
      </c>
      <c r="E79" s="22">
        <f>D79*1.8</f>
        <v>184.95000000000002</v>
      </c>
      <c r="F79" s="23"/>
      <c r="G79" s="21">
        <f>SUM(G70,G73,G76)</f>
        <v>1233</v>
      </c>
      <c r="H79" s="22">
        <f>ROUND(G79/12,2)</f>
        <v>102.75</v>
      </c>
      <c r="I79" s="22">
        <f>H79*1.8</f>
        <v>184.95000000000002</v>
      </c>
      <c r="J79" s="23"/>
      <c r="K79" s="22">
        <f>SUM(K70,K73,K76)</f>
        <v>0</v>
      </c>
      <c r="L79" s="22">
        <f>ROUND(K79/12,2)</f>
        <v>0</v>
      </c>
      <c r="M79" s="22">
        <f>L79*1.8</f>
        <v>0</v>
      </c>
      <c r="N79" s="23"/>
      <c r="O79" s="59">
        <f>SUM(C79,G79,K79)</f>
        <v>2466</v>
      </c>
      <c r="P79" s="27">
        <f>ROUND(O79/24,2)</f>
        <v>102.75</v>
      </c>
      <c r="Q79" s="27">
        <f>P79*1.8</f>
        <v>184.95000000000002</v>
      </c>
      <c r="R79" s="28">
        <v>0</v>
      </c>
    </row>
    <row r="80" spans="1:18" ht="22.5" thickBot="1">
      <c r="A80" s="62"/>
      <c r="B80" s="31" t="s">
        <v>18</v>
      </c>
      <c r="C80" s="33">
        <f>SUM(C71,C74,C77)</f>
        <v>0</v>
      </c>
      <c r="D80" s="33">
        <f>ROUND(C80/12,2)</f>
        <v>0</v>
      </c>
      <c r="E80" s="33">
        <f>D80*1.8</f>
        <v>0</v>
      </c>
      <c r="F80" s="34"/>
      <c r="G80" s="33">
        <f>SUM(G71,G74,G77)</f>
        <v>0</v>
      </c>
      <c r="H80" s="33">
        <f>ROUND(G80/12,2)</f>
        <v>0</v>
      </c>
      <c r="I80" s="33">
        <f>H80*1.8</f>
        <v>0</v>
      </c>
      <c r="J80" s="34"/>
      <c r="K80" s="33">
        <f>SUM(K71,K74,K77)</f>
        <v>0</v>
      </c>
      <c r="L80" s="33">
        <f>ROUND(K80/12,2)</f>
        <v>0</v>
      </c>
      <c r="M80" s="33">
        <f>L80*1.8</f>
        <v>0</v>
      </c>
      <c r="N80" s="34"/>
      <c r="O80" s="63">
        <f>SUM(C80,G80,K80)</f>
        <v>0</v>
      </c>
      <c r="P80" s="38">
        <f>ROUND(O80/24,2)</f>
        <v>0</v>
      </c>
      <c r="Q80" s="38">
        <f>P80*1.8</f>
        <v>0</v>
      </c>
      <c r="R80" s="39">
        <v>0</v>
      </c>
    </row>
    <row r="81" spans="1:18" ht="21.75">
      <c r="A81" s="40" t="s">
        <v>43</v>
      </c>
      <c r="B81" s="55"/>
      <c r="C81" s="42"/>
      <c r="D81" s="43"/>
      <c r="E81" s="43"/>
      <c r="F81" s="44"/>
      <c r="G81" s="42"/>
      <c r="H81" s="43"/>
      <c r="I81" s="45"/>
      <c r="J81" s="44"/>
      <c r="K81" s="64"/>
      <c r="L81" s="43"/>
      <c r="M81" s="43"/>
      <c r="N81" s="44"/>
      <c r="O81" s="65"/>
      <c r="P81" s="53"/>
      <c r="Q81" s="49"/>
      <c r="R81" s="50"/>
    </row>
    <row r="82" spans="1:18" ht="21.75">
      <c r="A82" s="19" t="s">
        <v>15</v>
      </c>
      <c r="B82" s="20" t="s">
        <v>16</v>
      </c>
      <c r="C82" s="21">
        <v>5436</v>
      </c>
      <c r="D82" s="22">
        <f>ROUND(C82/18,2)</f>
        <v>302</v>
      </c>
      <c r="E82" s="22"/>
      <c r="F82" s="23">
        <f>SUM(D82,E83:E84)</f>
        <v>324.5</v>
      </c>
      <c r="G82" s="21">
        <v>5884</v>
      </c>
      <c r="H82" s="22">
        <f>ROUND(G82/18,2)</f>
        <v>326.89</v>
      </c>
      <c r="I82" s="22"/>
      <c r="J82" s="23">
        <f>SUM(H82,I83:I84)</f>
        <v>350.39</v>
      </c>
      <c r="K82" s="29">
        <v>473</v>
      </c>
      <c r="L82" s="22">
        <f>ROUND(K82/18,2)</f>
        <v>26.28</v>
      </c>
      <c r="M82" s="22"/>
      <c r="N82" s="23">
        <f>SUM(L82,M83:M84)</f>
        <v>26.28</v>
      </c>
      <c r="O82" s="25">
        <f>SUM(C82,G82,K82)</f>
        <v>11793</v>
      </c>
      <c r="P82" s="26">
        <f>ROUND(O82/36,2)</f>
        <v>327.58</v>
      </c>
      <c r="Q82" s="27" t="s">
        <v>23</v>
      </c>
      <c r="R82" s="28">
        <f>SUM(P82,Q83:Q84)</f>
        <v>350.58</v>
      </c>
    </row>
    <row r="83" spans="1:18" ht="21.75">
      <c r="A83" s="60"/>
      <c r="B83" s="20" t="s">
        <v>17</v>
      </c>
      <c r="C83" s="21">
        <v>66</v>
      </c>
      <c r="D83" s="22">
        <f>ROUND(C83/12,2)</f>
        <v>5.5</v>
      </c>
      <c r="E83" s="22">
        <f>D83*2</f>
        <v>11</v>
      </c>
      <c r="F83" s="23"/>
      <c r="G83" s="21">
        <v>90</v>
      </c>
      <c r="H83" s="22">
        <f>ROUND(G83/12,2)</f>
        <v>7.5</v>
      </c>
      <c r="I83" s="22">
        <f>H83*2</f>
        <v>15</v>
      </c>
      <c r="J83" s="23"/>
      <c r="K83" s="29"/>
      <c r="L83" s="22">
        <f>ROUND(K83/12,2)</f>
        <v>0</v>
      </c>
      <c r="M83" s="22">
        <f>L83*2</f>
        <v>0</v>
      </c>
      <c r="N83" s="23"/>
      <c r="O83" s="59">
        <f>SUM(C83,G83,K83)</f>
        <v>156</v>
      </c>
      <c r="P83" s="26">
        <f>ROUND(O83/24,2)</f>
        <v>6.5</v>
      </c>
      <c r="Q83" s="27">
        <f>P83*2</f>
        <v>13</v>
      </c>
      <c r="R83" s="28">
        <v>0</v>
      </c>
    </row>
    <row r="84" spans="1:18" ht="22.5" thickBot="1">
      <c r="A84" s="62"/>
      <c r="B84" s="31" t="s">
        <v>18</v>
      </c>
      <c r="C84" s="32">
        <v>69</v>
      </c>
      <c r="D84" s="33">
        <f>ROUND(C84/12,2)</f>
        <v>5.75</v>
      </c>
      <c r="E84" s="33">
        <f>D84*2</f>
        <v>11.5</v>
      </c>
      <c r="F84" s="34"/>
      <c r="G84" s="32">
        <v>51</v>
      </c>
      <c r="H84" s="33">
        <f>ROUND(G84/12,2)</f>
        <v>4.25</v>
      </c>
      <c r="I84" s="33">
        <f>H84*2</f>
        <v>8.5</v>
      </c>
      <c r="J84" s="34"/>
      <c r="K84" s="35"/>
      <c r="L84" s="33">
        <f>ROUND(K84/12,2)</f>
        <v>0</v>
      </c>
      <c r="M84" s="33">
        <f>L84*2</f>
        <v>0</v>
      </c>
      <c r="N84" s="34"/>
      <c r="O84" s="63">
        <f>SUM(C84,G84,K84)</f>
        <v>120</v>
      </c>
      <c r="P84" s="37">
        <f>ROUND(O84/24,2)</f>
        <v>5</v>
      </c>
      <c r="Q84" s="38">
        <f>P84*2</f>
        <v>10</v>
      </c>
      <c r="R84" s="39">
        <v>0</v>
      </c>
    </row>
    <row r="85" spans="1:18" ht="21.75">
      <c r="A85" s="40" t="s">
        <v>44</v>
      </c>
      <c r="B85" s="55"/>
      <c r="C85" s="42"/>
      <c r="D85" s="43"/>
      <c r="E85" s="43"/>
      <c r="F85" s="44"/>
      <c r="G85" s="42"/>
      <c r="H85" s="43"/>
      <c r="I85" s="45"/>
      <c r="J85" s="44"/>
      <c r="K85" s="64"/>
      <c r="L85" s="43"/>
      <c r="M85" s="43"/>
      <c r="N85" s="44"/>
      <c r="O85" s="65"/>
      <c r="P85" s="53"/>
      <c r="Q85" s="49"/>
      <c r="R85" s="50"/>
    </row>
    <row r="86" spans="1:18" ht="21.75">
      <c r="A86" s="19" t="s">
        <v>15</v>
      </c>
      <c r="B86" s="20" t="s">
        <v>16</v>
      </c>
      <c r="C86" s="21">
        <v>15785</v>
      </c>
      <c r="D86" s="22">
        <f>ROUND(C86/18,2)</f>
        <v>876.94</v>
      </c>
      <c r="E86" s="22"/>
      <c r="F86" s="23">
        <f>SUM(D86,E87:E88)</f>
        <v>920.2800000000001</v>
      </c>
      <c r="G86" s="21">
        <v>13140</v>
      </c>
      <c r="H86" s="22">
        <f>ROUND(G86/18,2)</f>
        <v>730</v>
      </c>
      <c r="I86" s="22"/>
      <c r="J86" s="23">
        <f>SUM(H86,I87:I88)</f>
        <v>767</v>
      </c>
      <c r="K86" s="29"/>
      <c r="L86" s="22">
        <f>ROUND(K86/18,2)</f>
        <v>0</v>
      </c>
      <c r="M86" s="22"/>
      <c r="N86" s="23">
        <f>SUM(L86,M87:M88)</f>
        <v>2</v>
      </c>
      <c r="O86" s="25">
        <f>SUM(C86,G86,K86)</f>
        <v>28925</v>
      </c>
      <c r="P86" s="26">
        <f>ROUND(O86/36,2)</f>
        <v>803.47</v>
      </c>
      <c r="Q86" s="27" t="s">
        <v>23</v>
      </c>
      <c r="R86" s="28">
        <f>SUM(P86,Q87:Q88)</f>
        <v>844.6300000000001</v>
      </c>
    </row>
    <row r="87" spans="1:18" ht="21.75">
      <c r="A87" s="60"/>
      <c r="B87" s="20" t="s">
        <v>17</v>
      </c>
      <c r="C87" s="21">
        <v>185</v>
      </c>
      <c r="D87" s="22">
        <f>ROUND(C87/12,2)</f>
        <v>15.42</v>
      </c>
      <c r="E87" s="22">
        <f>D87*2</f>
        <v>30.84</v>
      </c>
      <c r="F87" s="23"/>
      <c r="G87" s="21">
        <v>152</v>
      </c>
      <c r="H87" s="22">
        <f>ROUND(G87/12,2)</f>
        <v>12.67</v>
      </c>
      <c r="I87" s="22">
        <f>H87*2</f>
        <v>25.34</v>
      </c>
      <c r="J87" s="23"/>
      <c r="K87" s="29">
        <v>12</v>
      </c>
      <c r="L87" s="22">
        <f>ROUND(K87/12,2)</f>
        <v>1</v>
      </c>
      <c r="M87" s="22">
        <f>L87*2</f>
        <v>2</v>
      </c>
      <c r="N87" s="23"/>
      <c r="O87" s="59">
        <f>SUM(C87,G87,K87)</f>
        <v>349</v>
      </c>
      <c r="P87" s="26">
        <f>ROUND(O87/24,2)</f>
        <v>14.54</v>
      </c>
      <c r="Q87" s="27">
        <f>P87*2</f>
        <v>29.08</v>
      </c>
      <c r="R87" s="28">
        <v>0</v>
      </c>
    </row>
    <row r="88" spans="1:18" ht="22.5" thickBot="1">
      <c r="A88" s="62"/>
      <c r="B88" s="31" t="s">
        <v>18</v>
      </c>
      <c r="C88" s="32">
        <v>75</v>
      </c>
      <c r="D88" s="33">
        <f>ROUND(C88/12,2)</f>
        <v>6.25</v>
      </c>
      <c r="E88" s="33">
        <f>D88*2</f>
        <v>12.5</v>
      </c>
      <c r="F88" s="34"/>
      <c r="G88" s="32">
        <v>70</v>
      </c>
      <c r="H88" s="33">
        <f>ROUND(G88/12,2)</f>
        <v>5.83</v>
      </c>
      <c r="I88" s="33">
        <f>H88*2</f>
        <v>11.66</v>
      </c>
      <c r="J88" s="34"/>
      <c r="K88" s="35"/>
      <c r="L88" s="33">
        <f>ROUND(K88/12,2)</f>
        <v>0</v>
      </c>
      <c r="M88" s="33">
        <f>L88*2</f>
        <v>0</v>
      </c>
      <c r="N88" s="34"/>
      <c r="O88" s="63">
        <f>SUM(C88,G88,K88)</f>
        <v>145</v>
      </c>
      <c r="P88" s="37">
        <f>ROUND(O88/24,2)</f>
        <v>6.04</v>
      </c>
      <c r="Q88" s="38">
        <f>P88*2</f>
        <v>12.08</v>
      </c>
      <c r="R88" s="39">
        <v>0</v>
      </c>
    </row>
    <row r="89" spans="1:18" ht="21.75">
      <c r="A89" s="40" t="s">
        <v>45</v>
      </c>
      <c r="B89" s="55"/>
      <c r="C89" s="42"/>
      <c r="D89" s="43"/>
      <c r="E89" s="43"/>
      <c r="F89" s="44"/>
      <c r="G89" s="42"/>
      <c r="H89" s="43"/>
      <c r="I89" s="45"/>
      <c r="J89" s="44"/>
      <c r="K89" s="51"/>
      <c r="L89" s="43"/>
      <c r="M89" s="43"/>
      <c r="N89" s="44"/>
      <c r="O89" s="52"/>
      <c r="P89" s="53"/>
      <c r="Q89" s="49"/>
      <c r="R89" s="50"/>
    </row>
    <row r="90" spans="1:18" ht="21.75">
      <c r="A90" s="19" t="s">
        <v>46</v>
      </c>
      <c r="B90" s="20" t="s">
        <v>16</v>
      </c>
      <c r="C90" s="21">
        <v>19145</v>
      </c>
      <c r="D90" s="22">
        <f>ROUND(C90/18,2)</f>
        <v>1063.61</v>
      </c>
      <c r="E90" s="22"/>
      <c r="F90" s="23">
        <f>SUM(D90,E91:E92)</f>
        <v>1084.11</v>
      </c>
      <c r="G90" s="21">
        <v>14777</v>
      </c>
      <c r="H90" s="22">
        <f>ROUND(G90/18,2)</f>
        <v>820.94</v>
      </c>
      <c r="I90" s="22"/>
      <c r="J90" s="23">
        <f>SUM(H90,I91:I92)</f>
        <v>835.44</v>
      </c>
      <c r="K90" s="24">
        <v>1138</v>
      </c>
      <c r="L90" s="22">
        <f>ROUND(K90/18,2)</f>
        <v>63.22</v>
      </c>
      <c r="M90" s="22"/>
      <c r="N90" s="23">
        <f>SUM(L90,M91:M92)</f>
        <v>63.22</v>
      </c>
      <c r="O90" s="25">
        <f>SUM(C90,G90,K90)</f>
        <v>35060</v>
      </c>
      <c r="P90" s="26">
        <f>ROUND(O90/36,2)</f>
        <v>973.89</v>
      </c>
      <c r="Q90" s="27" t="s">
        <v>23</v>
      </c>
      <c r="R90" s="28">
        <f>SUM(P90,Q91:Q92)</f>
        <v>991.41</v>
      </c>
    </row>
    <row r="91" spans="1:18" ht="21.75">
      <c r="A91" s="60"/>
      <c r="B91" s="20" t="s">
        <v>17</v>
      </c>
      <c r="C91" s="21">
        <v>117</v>
      </c>
      <c r="D91" s="22">
        <f>ROUND(C91/12,2)</f>
        <v>9.75</v>
      </c>
      <c r="E91" s="22">
        <f>D91*2</f>
        <v>19.5</v>
      </c>
      <c r="F91" s="23"/>
      <c r="G91" s="21">
        <v>60</v>
      </c>
      <c r="H91" s="22">
        <f>ROUND(G91/12,2)</f>
        <v>5</v>
      </c>
      <c r="I91" s="22">
        <f>H91*2</f>
        <v>10</v>
      </c>
      <c r="J91" s="23"/>
      <c r="K91" s="24"/>
      <c r="L91" s="22">
        <f>ROUND(K91/12,2)</f>
        <v>0</v>
      </c>
      <c r="M91" s="22">
        <f>L91*2</f>
        <v>0</v>
      </c>
      <c r="N91" s="23"/>
      <c r="O91" s="25">
        <f>SUM(C91,G91,K91)</f>
        <v>177</v>
      </c>
      <c r="P91" s="26">
        <f>ROUND(O91/24,2)</f>
        <v>7.38</v>
      </c>
      <c r="Q91" s="27">
        <f>P91*2</f>
        <v>14.76</v>
      </c>
      <c r="R91" s="28">
        <v>0</v>
      </c>
    </row>
    <row r="92" spans="1:18" ht="21.75">
      <c r="A92" s="60"/>
      <c r="B92" s="20" t="s">
        <v>18</v>
      </c>
      <c r="C92" s="21">
        <v>6</v>
      </c>
      <c r="D92" s="22">
        <f>ROUND(C92/12,2)</f>
        <v>0.5</v>
      </c>
      <c r="E92" s="22">
        <f>D92*2</f>
        <v>1</v>
      </c>
      <c r="F92" s="23"/>
      <c r="G92" s="21">
        <v>27</v>
      </c>
      <c r="H92" s="22">
        <f>ROUND(G92/12,2)</f>
        <v>2.25</v>
      </c>
      <c r="I92" s="22">
        <f>H92*2</f>
        <v>4.5</v>
      </c>
      <c r="J92" s="23"/>
      <c r="K92" s="24"/>
      <c r="L92" s="22">
        <f>ROUND(K92/12,2)</f>
        <v>0</v>
      </c>
      <c r="M92" s="22">
        <f>L92*2</f>
        <v>0</v>
      </c>
      <c r="N92" s="23"/>
      <c r="O92" s="59">
        <f>SUM(C92,G92,K92)</f>
        <v>33</v>
      </c>
      <c r="P92" s="26">
        <f>ROUND(O92/24,2)</f>
        <v>1.38</v>
      </c>
      <c r="Q92" s="27">
        <f>P92*2</f>
        <v>2.76</v>
      </c>
      <c r="R92" s="28">
        <v>0</v>
      </c>
    </row>
    <row r="93" spans="1:18" ht="21.75">
      <c r="A93" s="19" t="s">
        <v>47</v>
      </c>
      <c r="B93" s="20" t="s">
        <v>16</v>
      </c>
      <c r="C93" s="21">
        <v>11739</v>
      </c>
      <c r="D93" s="22">
        <f>ROUND(C93/18,2)</f>
        <v>652.17</v>
      </c>
      <c r="E93" s="22"/>
      <c r="F93" s="23">
        <f>SUM(D93,E94:E95)</f>
        <v>682.01</v>
      </c>
      <c r="G93" s="21">
        <v>7391</v>
      </c>
      <c r="H93" s="22">
        <f>ROUND(G93/18,2)</f>
        <v>410.61</v>
      </c>
      <c r="I93" s="22"/>
      <c r="J93" s="23">
        <f>SUM(H93,I94:I95)</f>
        <v>421.61</v>
      </c>
      <c r="K93" s="24">
        <v>1507</v>
      </c>
      <c r="L93" s="22">
        <f>ROUND(K93/18,2)</f>
        <v>83.72</v>
      </c>
      <c r="M93" s="22"/>
      <c r="N93" s="23">
        <f>SUM(L93,M94:M95)</f>
        <v>83.72</v>
      </c>
      <c r="O93" s="25">
        <f>SUM(C93,G93,K93)</f>
        <v>20637</v>
      </c>
      <c r="P93" s="26">
        <f>ROUND(O93/36,2)</f>
        <v>573.25</v>
      </c>
      <c r="Q93" s="27" t="s">
        <v>23</v>
      </c>
      <c r="R93" s="28">
        <f>SUM(P93,Q94:Q95)</f>
        <v>593.67</v>
      </c>
    </row>
    <row r="94" spans="1:18" ht="21.75">
      <c r="A94" s="60"/>
      <c r="B94" s="20" t="s">
        <v>17</v>
      </c>
      <c r="C94" s="21">
        <v>179</v>
      </c>
      <c r="D94" s="22">
        <f>ROUND(C94/12,2)</f>
        <v>14.92</v>
      </c>
      <c r="E94" s="22">
        <f>D94*2</f>
        <v>29.84</v>
      </c>
      <c r="F94" s="23"/>
      <c r="G94" s="21">
        <v>66</v>
      </c>
      <c r="H94" s="22">
        <f>ROUND(G94/12,2)</f>
        <v>5.5</v>
      </c>
      <c r="I94" s="22">
        <f>H94*2</f>
        <v>11</v>
      </c>
      <c r="J94" s="23"/>
      <c r="K94" s="24"/>
      <c r="L94" s="22">
        <f>ROUND(K94/12,2)</f>
        <v>0</v>
      </c>
      <c r="M94" s="22">
        <f>L94*2</f>
        <v>0</v>
      </c>
      <c r="N94" s="23"/>
      <c r="O94" s="25">
        <f>SUM(C94,G94,K94)</f>
        <v>245</v>
      </c>
      <c r="P94" s="26">
        <f>ROUND(O94/24,2)</f>
        <v>10.21</v>
      </c>
      <c r="Q94" s="27">
        <f>P94*2</f>
        <v>20.42</v>
      </c>
      <c r="R94" s="28">
        <v>0</v>
      </c>
    </row>
    <row r="95" spans="1:18" ht="21.75">
      <c r="A95" s="60"/>
      <c r="B95" s="20" t="s">
        <v>18</v>
      </c>
      <c r="C95" s="21"/>
      <c r="D95" s="22">
        <f>ROUND(C95/12,2)</f>
        <v>0</v>
      </c>
      <c r="E95" s="22">
        <f>D95*2</f>
        <v>0</v>
      </c>
      <c r="F95" s="23"/>
      <c r="G95" s="21"/>
      <c r="H95" s="22">
        <f>ROUND(G95/12,2)</f>
        <v>0</v>
      </c>
      <c r="I95" s="22">
        <f>H95*2</f>
        <v>0</v>
      </c>
      <c r="J95" s="23"/>
      <c r="K95" s="24"/>
      <c r="L95" s="22">
        <f>ROUND(K95/12,2)</f>
        <v>0</v>
      </c>
      <c r="M95" s="22">
        <f>L95*2</f>
        <v>0</v>
      </c>
      <c r="N95" s="23"/>
      <c r="O95" s="59">
        <f>SUM(C95,G95,K95)</f>
        <v>0</v>
      </c>
      <c r="P95" s="26">
        <f>ROUND(O95/24,2)</f>
        <v>0</v>
      </c>
      <c r="Q95" s="27">
        <f>P95*2</f>
        <v>0</v>
      </c>
      <c r="R95" s="28">
        <v>0</v>
      </c>
    </row>
    <row r="96" spans="1:18" ht="21.75">
      <c r="A96" s="19" t="s">
        <v>48</v>
      </c>
      <c r="B96" s="20" t="s">
        <v>16</v>
      </c>
      <c r="C96" s="21">
        <v>1907</v>
      </c>
      <c r="D96" s="22">
        <f>ROUND(C96/18,2)</f>
        <v>105.94</v>
      </c>
      <c r="E96" s="22"/>
      <c r="F96" s="23">
        <f>SUM(D96,E97:E98)</f>
        <v>106.28</v>
      </c>
      <c r="G96" s="21">
        <v>3372</v>
      </c>
      <c r="H96" s="22">
        <f>ROUND(G96/18,2)</f>
        <v>187.33</v>
      </c>
      <c r="I96" s="22"/>
      <c r="J96" s="23">
        <f>SUM(H96,I97:I98)</f>
        <v>188.99</v>
      </c>
      <c r="K96" s="24"/>
      <c r="L96" s="22">
        <f>ROUND(K96/18,2)</f>
        <v>0</v>
      </c>
      <c r="M96" s="22"/>
      <c r="N96" s="23">
        <f>SUM(L96,M97:M98)</f>
        <v>0</v>
      </c>
      <c r="O96" s="25">
        <f>SUM(C96,G96,K96)</f>
        <v>5279</v>
      </c>
      <c r="P96" s="26">
        <f>ROUND(O96/36,2)</f>
        <v>146.64</v>
      </c>
      <c r="Q96" s="27" t="s">
        <v>23</v>
      </c>
      <c r="R96" s="28">
        <f>SUM(P96,Q97:Q98)</f>
        <v>147.65999999999997</v>
      </c>
    </row>
    <row r="97" spans="1:18" ht="21.75">
      <c r="A97" s="60"/>
      <c r="B97" s="20" t="s">
        <v>17</v>
      </c>
      <c r="C97" s="21">
        <v>2</v>
      </c>
      <c r="D97" s="22">
        <f>ROUND(C97/12,2)</f>
        <v>0.17</v>
      </c>
      <c r="E97" s="22">
        <f>D97*2</f>
        <v>0.34</v>
      </c>
      <c r="F97" s="23"/>
      <c r="G97" s="21">
        <v>7</v>
      </c>
      <c r="H97" s="22">
        <f>ROUND(G97/12,2)</f>
        <v>0.58</v>
      </c>
      <c r="I97" s="22">
        <f>H97*2</f>
        <v>1.16</v>
      </c>
      <c r="J97" s="23"/>
      <c r="K97" s="24"/>
      <c r="L97" s="22">
        <f>ROUND(K97/12,2)</f>
        <v>0</v>
      </c>
      <c r="M97" s="22">
        <f>L97*2</f>
        <v>0</v>
      </c>
      <c r="N97" s="23"/>
      <c r="O97" s="25">
        <f>SUM(C97,G97,K97)</f>
        <v>9</v>
      </c>
      <c r="P97" s="26">
        <f>ROUND(O97/24,2)</f>
        <v>0.38</v>
      </c>
      <c r="Q97" s="27">
        <f>P97*2</f>
        <v>0.76</v>
      </c>
      <c r="R97" s="28">
        <v>0</v>
      </c>
    </row>
    <row r="98" spans="1:18" ht="21.75">
      <c r="A98" s="60"/>
      <c r="B98" s="20" t="s">
        <v>18</v>
      </c>
      <c r="C98" s="21"/>
      <c r="D98" s="22">
        <f>ROUND(C98/12,2)</f>
        <v>0</v>
      </c>
      <c r="E98" s="22">
        <f>D98*2</f>
        <v>0</v>
      </c>
      <c r="F98" s="23"/>
      <c r="G98" s="21">
        <v>3</v>
      </c>
      <c r="H98" s="22">
        <f>ROUND(G98/12,2)</f>
        <v>0.25</v>
      </c>
      <c r="I98" s="22">
        <f>H98*2</f>
        <v>0.5</v>
      </c>
      <c r="J98" s="23"/>
      <c r="K98" s="24"/>
      <c r="L98" s="22">
        <f>ROUND(K98/12,2)</f>
        <v>0</v>
      </c>
      <c r="M98" s="22">
        <f>L98*2</f>
        <v>0</v>
      </c>
      <c r="N98" s="23"/>
      <c r="O98" s="59">
        <f>SUM(C98,G98,K98)</f>
        <v>3</v>
      </c>
      <c r="P98" s="26">
        <f>ROUND(O98/24,2)</f>
        <v>0.13</v>
      </c>
      <c r="Q98" s="27">
        <f>P98*2</f>
        <v>0.26</v>
      </c>
      <c r="R98" s="28">
        <v>0</v>
      </c>
    </row>
    <row r="99" spans="1:18" ht="21.75">
      <c r="A99" s="19" t="s">
        <v>49</v>
      </c>
      <c r="B99" s="20" t="s">
        <v>16</v>
      </c>
      <c r="C99" s="21">
        <v>2775</v>
      </c>
      <c r="D99" s="22">
        <f>ROUND(C99/18,2)</f>
        <v>154.17</v>
      </c>
      <c r="E99" s="22"/>
      <c r="F99" s="23">
        <f>SUM(D99,E100:E101)</f>
        <v>165.17</v>
      </c>
      <c r="G99" s="21">
        <v>2435</v>
      </c>
      <c r="H99" s="22">
        <f>ROUND(G99/18,2)</f>
        <v>135.28</v>
      </c>
      <c r="I99" s="22"/>
      <c r="J99" s="23">
        <f>SUM(H99,I100:I101)</f>
        <v>138.28</v>
      </c>
      <c r="K99" s="24"/>
      <c r="L99" s="22">
        <f>ROUND(K99/18,2)</f>
        <v>0</v>
      </c>
      <c r="M99" s="22"/>
      <c r="N99" s="23">
        <f>SUM(L99,M100:M101)</f>
        <v>0</v>
      </c>
      <c r="O99" s="25">
        <f>SUM(C99,G99,K99)</f>
        <v>5210</v>
      </c>
      <c r="P99" s="26">
        <f>ROUND(O99/36,2)</f>
        <v>144.72</v>
      </c>
      <c r="Q99" s="27" t="s">
        <v>23</v>
      </c>
      <c r="R99" s="28">
        <f>SUM(P99,Q100:Q101)</f>
        <v>151.72</v>
      </c>
    </row>
    <row r="100" spans="1:18" ht="21.75">
      <c r="A100" s="60"/>
      <c r="B100" s="20" t="s">
        <v>17</v>
      </c>
      <c r="C100" s="21">
        <v>60</v>
      </c>
      <c r="D100" s="22">
        <f>ROUND(C100/12,2)</f>
        <v>5</v>
      </c>
      <c r="E100" s="22">
        <f>D100*2</f>
        <v>10</v>
      </c>
      <c r="F100" s="23"/>
      <c r="G100" s="21">
        <v>18</v>
      </c>
      <c r="H100" s="22">
        <f>ROUND(G100/12,2)</f>
        <v>1.5</v>
      </c>
      <c r="I100" s="22">
        <f>H100*2</f>
        <v>3</v>
      </c>
      <c r="J100" s="23"/>
      <c r="K100" s="24"/>
      <c r="L100" s="22">
        <f>ROUND(K100/12,2)</f>
        <v>0</v>
      </c>
      <c r="M100" s="22">
        <f>L100*2</f>
        <v>0</v>
      </c>
      <c r="N100" s="23"/>
      <c r="O100" s="25">
        <f>SUM(C100,G100,K100)</f>
        <v>78</v>
      </c>
      <c r="P100" s="26">
        <f>ROUND(O100/24,2)</f>
        <v>3.25</v>
      </c>
      <c r="Q100" s="27">
        <f>P100*2</f>
        <v>6.5</v>
      </c>
      <c r="R100" s="28">
        <v>0</v>
      </c>
    </row>
    <row r="101" spans="1:18" ht="21.75">
      <c r="A101" s="60"/>
      <c r="B101" s="20" t="s">
        <v>18</v>
      </c>
      <c r="C101" s="21">
        <v>6</v>
      </c>
      <c r="D101" s="22">
        <f>ROUND(C101/12,2)</f>
        <v>0.5</v>
      </c>
      <c r="E101" s="22">
        <f>D101*2</f>
        <v>1</v>
      </c>
      <c r="F101" s="23"/>
      <c r="G101" s="21"/>
      <c r="H101" s="22">
        <f>ROUND(G101/12,2)</f>
        <v>0</v>
      </c>
      <c r="I101" s="22">
        <f>H101*2</f>
        <v>0</v>
      </c>
      <c r="J101" s="23"/>
      <c r="K101" s="24"/>
      <c r="L101" s="22">
        <f>ROUND(K101/12,2)</f>
        <v>0</v>
      </c>
      <c r="M101" s="22">
        <f>L101*2</f>
        <v>0</v>
      </c>
      <c r="N101" s="23"/>
      <c r="O101" s="59">
        <f>SUM(C101,G101,K101)</f>
        <v>6</v>
      </c>
      <c r="P101" s="26">
        <f>ROUND(O101/24,2)</f>
        <v>0.25</v>
      </c>
      <c r="Q101" s="27">
        <f>P101*2</f>
        <v>0.5</v>
      </c>
      <c r="R101" s="28">
        <v>0</v>
      </c>
    </row>
    <row r="102" spans="1:18" ht="21.75">
      <c r="A102" s="19" t="s">
        <v>50</v>
      </c>
      <c r="B102" s="20" t="s">
        <v>16</v>
      </c>
      <c r="C102" s="21">
        <v>5557</v>
      </c>
      <c r="D102" s="22">
        <f>ROUND(C102/18,2)</f>
        <v>308.72</v>
      </c>
      <c r="E102" s="22"/>
      <c r="F102" s="23">
        <f>SUM(D102,E103:E104)</f>
        <v>309.06</v>
      </c>
      <c r="G102" s="21">
        <v>6078</v>
      </c>
      <c r="H102" s="22">
        <f>ROUND(G102/18,2)</f>
        <v>337.67</v>
      </c>
      <c r="I102" s="22"/>
      <c r="J102" s="23">
        <f>SUM(H102,I103:I104)</f>
        <v>339.17</v>
      </c>
      <c r="K102" s="24"/>
      <c r="L102" s="22">
        <f>ROUND(K102/18,2)</f>
        <v>0</v>
      </c>
      <c r="M102" s="22"/>
      <c r="N102" s="23">
        <f>SUM(L102,M103:M104)</f>
        <v>0</v>
      </c>
      <c r="O102" s="25">
        <f>SUM(C102,G102,K102)</f>
        <v>11635</v>
      </c>
      <c r="P102" s="26">
        <f>ROUND(O102/36,2)</f>
        <v>323.19</v>
      </c>
      <c r="Q102" s="27" t="s">
        <v>23</v>
      </c>
      <c r="R102" s="28">
        <f>SUM(P102,Q103:Q104)</f>
        <v>324.11</v>
      </c>
    </row>
    <row r="103" spans="1:18" ht="21.75">
      <c r="A103" s="60"/>
      <c r="B103" s="20" t="s">
        <v>17</v>
      </c>
      <c r="C103" s="21">
        <v>2</v>
      </c>
      <c r="D103" s="22">
        <f>ROUND(C103/12,2)</f>
        <v>0.17</v>
      </c>
      <c r="E103" s="22">
        <f>D103*2</f>
        <v>0.34</v>
      </c>
      <c r="F103" s="23"/>
      <c r="G103" s="21">
        <v>9</v>
      </c>
      <c r="H103" s="22">
        <f>ROUND(G103/12,2)</f>
        <v>0.75</v>
      </c>
      <c r="I103" s="22">
        <f>H103*2</f>
        <v>1.5</v>
      </c>
      <c r="J103" s="23"/>
      <c r="K103" s="24"/>
      <c r="L103" s="22">
        <f>ROUND(K103/12,2)</f>
        <v>0</v>
      </c>
      <c r="M103" s="22">
        <f>L103*2</f>
        <v>0</v>
      </c>
      <c r="N103" s="23"/>
      <c r="O103" s="25">
        <f>SUM(C103,G103,K103)</f>
        <v>11</v>
      </c>
      <c r="P103" s="26">
        <f>ROUND(O103/24,2)</f>
        <v>0.46</v>
      </c>
      <c r="Q103" s="27">
        <f>P103*2</f>
        <v>0.92</v>
      </c>
      <c r="R103" s="28">
        <v>0</v>
      </c>
    </row>
    <row r="104" spans="1:18" ht="21.75">
      <c r="A104" s="60"/>
      <c r="B104" s="20" t="s">
        <v>18</v>
      </c>
      <c r="C104" s="21"/>
      <c r="D104" s="22">
        <f>ROUND(C104/12,2)</f>
        <v>0</v>
      </c>
      <c r="E104" s="22">
        <f>D104*2</f>
        <v>0</v>
      </c>
      <c r="F104" s="23"/>
      <c r="G104" s="21"/>
      <c r="H104" s="22">
        <f>ROUND(G104/12,2)</f>
        <v>0</v>
      </c>
      <c r="I104" s="22">
        <f>H104*2</f>
        <v>0</v>
      </c>
      <c r="J104" s="23"/>
      <c r="K104" s="29"/>
      <c r="L104" s="22">
        <f>ROUND(K104/12,2)</f>
        <v>0</v>
      </c>
      <c r="M104" s="22">
        <f>L104*2</f>
        <v>0</v>
      </c>
      <c r="N104" s="23"/>
      <c r="O104" s="59">
        <f>SUM(C104,G104,K104)</f>
        <v>0</v>
      </c>
      <c r="P104" s="26">
        <f>ROUND(O104/24,2)</f>
        <v>0</v>
      </c>
      <c r="Q104" s="27">
        <f>P104*2</f>
        <v>0</v>
      </c>
      <c r="R104" s="28">
        <v>0</v>
      </c>
    </row>
    <row r="105" spans="1:18" ht="21.75">
      <c r="A105" s="19" t="s">
        <v>51</v>
      </c>
      <c r="B105" s="20" t="s">
        <v>16</v>
      </c>
      <c r="C105" s="21">
        <v>1000</v>
      </c>
      <c r="D105" s="22">
        <f>ROUND(C105/18,2)</f>
        <v>55.56</v>
      </c>
      <c r="E105" s="22"/>
      <c r="F105" s="23">
        <f>SUM(D105,E106:E107)</f>
        <v>55.56</v>
      </c>
      <c r="G105" s="21">
        <v>1093</v>
      </c>
      <c r="H105" s="22">
        <f>ROUND(G105/18,2)</f>
        <v>60.72</v>
      </c>
      <c r="I105" s="22"/>
      <c r="J105" s="23">
        <f>SUM(H105,I106:I107)</f>
        <v>60.72</v>
      </c>
      <c r="K105" s="24"/>
      <c r="L105" s="22">
        <f>ROUND(K105/18,2)</f>
        <v>0</v>
      </c>
      <c r="M105" s="22"/>
      <c r="N105" s="23">
        <f>SUM(L105,M106:M107)</f>
        <v>0</v>
      </c>
      <c r="O105" s="25">
        <f>SUM(C105,G105,K105)</f>
        <v>2093</v>
      </c>
      <c r="P105" s="26">
        <f>ROUND(O105/36,2)</f>
        <v>58.14</v>
      </c>
      <c r="Q105" s="27" t="s">
        <v>23</v>
      </c>
      <c r="R105" s="28">
        <f>SUM(P105,Q106:Q107)</f>
        <v>58.14</v>
      </c>
    </row>
    <row r="106" spans="1:18" ht="21.75">
      <c r="A106" s="60"/>
      <c r="B106" s="20" t="s">
        <v>17</v>
      </c>
      <c r="C106" s="21"/>
      <c r="D106" s="22">
        <f>ROUND(C106/12,2)</f>
        <v>0</v>
      </c>
      <c r="E106" s="22">
        <f>D106*2</f>
        <v>0</v>
      </c>
      <c r="F106" s="23"/>
      <c r="G106" s="21"/>
      <c r="H106" s="22">
        <f>ROUND(G106/12,2)</f>
        <v>0</v>
      </c>
      <c r="I106" s="22">
        <f>H106*2</f>
        <v>0</v>
      </c>
      <c r="J106" s="23"/>
      <c r="K106" s="24"/>
      <c r="L106" s="22">
        <f>ROUND(K106/12,2)</f>
        <v>0</v>
      </c>
      <c r="M106" s="22">
        <f>L106*2</f>
        <v>0</v>
      </c>
      <c r="N106" s="23"/>
      <c r="O106" s="25">
        <f>SUM(C106,G106,K106)</f>
        <v>0</v>
      </c>
      <c r="P106" s="26">
        <f>ROUND(O106/24,2)</f>
        <v>0</v>
      </c>
      <c r="Q106" s="27">
        <f>P106*2</f>
        <v>0</v>
      </c>
      <c r="R106" s="28">
        <v>0</v>
      </c>
    </row>
    <row r="107" spans="1:18" ht="21.75">
      <c r="A107" s="60"/>
      <c r="B107" s="20" t="s">
        <v>18</v>
      </c>
      <c r="C107" s="21"/>
      <c r="D107" s="22">
        <f>ROUND(C107/12,2)</f>
        <v>0</v>
      </c>
      <c r="E107" s="22">
        <f>D107*2</f>
        <v>0</v>
      </c>
      <c r="F107" s="23"/>
      <c r="G107" s="21"/>
      <c r="H107" s="22">
        <f>ROUND(G107/12,2)</f>
        <v>0</v>
      </c>
      <c r="I107" s="22">
        <f>H107*2</f>
        <v>0</v>
      </c>
      <c r="J107" s="23"/>
      <c r="K107" s="29"/>
      <c r="L107" s="22">
        <f>ROUND(K107/12,2)</f>
        <v>0</v>
      </c>
      <c r="M107" s="22">
        <f>L107*2</f>
        <v>0</v>
      </c>
      <c r="N107" s="23"/>
      <c r="O107" s="59">
        <f>SUM(C107,G107,K107)</f>
        <v>0</v>
      </c>
      <c r="P107" s="26">
        <f>ROUND(O107/24,2)</f>
        <v>0</v>
      </c>
      <c r="Q107" s="27">
        <f>P107*2</f>
        <v>0</v>
      </c>
      <c r="R107" s="28">
        <v>0</v>
      </c>
    </row>
    <row r="108" spans="1:18" ht="21.75">
      <c r="A108" s="19" t="s">
        <v>52</v>
      </c>
      <c r="B108" s="20" t="s">
        <v>16</v>
      </c>
      <c r="C108" s="21">
        <v>9792</v>
      </c>
      <c r="D108" s="22">
        <f>ROUND(C108/18,2)</f>
        <v>544</v>
      </c>
      <c r="E108" s="22"/>
      <c r="F108" s="23">
        <f>SUM(D108,E109:E110)</f>
        <v>564.16</v>
      </c>
      <c r="G108" s="21">
        <v>9956</v>
      </c>
      <c r="H108" s="22">
        <f>ROUND(G108/18,2)</f>
        <v>553.11</v>
      </c>
      <c r="I108" s="22"/>
      <c r="J108" s="23">
        <f>SUM(H108,I109:I110)</f>
        <v>573.77</v>
      </c>
      <c r="K108" s="24">
        <v>280</v>
      </c>
      <c r="L108" s="22">
        <f>ROUND(K108/18,2)</f>
        <v>15.56</v>
      </c>
      <c r="M108" s="22"/>
      <c r="N108" s="23">
        <f>SUM(L108,M109:M110)</f>
        <v>15.56</v>
      </c>
      <c r="O108" s="25">
        <f>SUM(C108,G108,K108)</f>
        <v>20028</v>
      </c>
      <c r="P108" s="26">
        <f>ROUND(O108/36,2)</f>
        <v>556.33</v>
      </c>
      <c r="Q108" s="27" t="s">
        <v>23</v>
      </c>
      <c r="R108" s="28">
        <f>SUM(P108,Q109:Q110)</f>
        <v>576.75</v>
      </c>
    </row>
    <row r="109" spans="1:18" ht="21.75">
      <c r="A109" s="60"/>
      <c r="B109" s="20" t="s">
        <v>17</v>
      </c>
      <c r="C109" s="21">
        <v>121</v>
      </c>
      <c r="D109" s="22">
        <f>ROUND(C109/12,2)</f>
        <v>10.08</v>
      </c>
      <c r="E109" s="22">
        <f>D109*2</f>
        <v>20.16</v>
      </c>
      <c r="F109" s="23"/>
      <c r="G109" s="21">
        <v>124</v>
      </c>
      <c r="H109" s="22">
        <f>ROUND(G109/12,2)</f>
        <v>10.33</v>
      </c>
      <c r="I109" s="22">
        <f>H109*2</f>
        <v>20.66</v>
      </c>
      <c r="J109" s="23"/>
      <c r="K109" s="24"/>
      <c r="L109" s="22">
        <f>ROUND(K109/12,2)</f>
        <v>0</v>
      </c>
      <c r="M109" s="22">
        <f>L109*2</f>
        <v>0</v>
      </c>
      <c r="N109" s="23"/>
      <c r="O109" s="25">
        <f>SUM(C109,G109,K109)</f>
        <v>245</v>
      </c>
      <c r="P109" s="26">
        <f>ROUND(O109/24,2)</f>
        <v>10.21</v>
      </c>
      <c r="Q109" s="27">
        <f>P109*2</f>
        <v>20.42</v>
      </c>
      <c r="R109" s="28">
        <v>0</v>
      </c>
    </row>
    <row r="110" spans="1:18" ht="21.75">
      <c r="A110" s="60"/>
      <c r="B110" s="20" t="s">
        <v>18</v>
      </c>
      <c r="C110" s="21"/>
      <c r="D110" s="22">
        <f>ROUND(C110/12,2)</f>
        <v>0</v>
      </c>
      <c r="E110" s="22">
        <f>D110*2</f>
        <v>0</v>
      </c>
      <c r="F110" s="23"/>
      <c r="G110" s="21"/>
      <c r="H110" s="22">
        <f>ROUND(G110/12,2)</f>
        <v>0</v>
      </c>
      <c r="I110" s="22">
        <f>H110*2</f>
        <v>0</v>
      </c>
      <c r="J110" s="23"/>
      <c r="K110" s="29"/>
      <c r="L110" s="22">
        <f>ROUND(K110/12,2)</f>
        <v>0</v>
      </c>
      <c r="M110" s="22">
        <f>L110*2</f>
        <v>0</v>
      </c>
      <c r="N110" s="23"/>
      <c r="O110" s="59">
        <f>SUM(C110,G110,K110)</f>
        <v>0</v>
      </c>
      <c r="P110" s="26">
        <f>ROUND(O110/24,2)</f>
        <v>0</v>
      </c>
      <c r="Q110" s="27">
        <f>P110*2</f>
        <v>0</v>
      </c>
      <c r="R110" s="28">
        <v>0</v>
      </c>
    </row>
    <row r="111" spans="1:18" ht="21.75">
      <c r="A111" s="19" t="s">
        <v>53</v>
      </c>
      <c r="B111" s="20" t="s">
        <v>16</v>
      </c>
      <c r="C111" s="21">
        <v>2337</v>
      </c>
      <c r="D111" s="22">
        <f>ROUND(C111/18,2)</f>
        <v>129.83</v>
      </c>
      <c r="E111" s="22"/>
      <c r="F111" s="23">
        <f>SUM(D111,E112:E113)</f>
        <v>146.83</v>
      </c>
      <c r="G111" s="21">
        <v>2366</v>
      </c>
      <c r="H111" s="22">
        <f>ROUND(G111/18,2)</f>
        <v>131.44</v>
      </c>
      <c r="I111" s="22"/>
      <c r="J111" s="23">
        <f>SUM(H111,I112:I113)</f>
        <v>158.94</v>
      </c>
      <c r="K111" s="24"/>
      <c r="L111" s="22">
        <f>ROUND(K111/18,2)</f>
        <v>0</v>
      </c>
      <c r="M111" s="22"/>
      <c r="N111" s="23">
        <f>SUM(L111,M112:M113)</f>
        <v>0</v>
      </c>
      <c r="O111" s="25">
        <f>SUM(C111,G111,K111)</f>
        <v>4703</v>
      </c>
      <c r="P111" s="26">
        <f>ROUND(O111/36,2)</f>
        <v>130.64</v>
      </c>
      <c r="Q111" s="27" t="s">
        <v>23</v>
      </c>
      <c r="R111" s="28">
        <f>SUM(P111,Q112:Q113)</f>
        <v>152.89999999999998</v>
      </c>
    </row>
    <row r="112" spans="1:18" ht="21.75">
      <c r="A112" s="60"/>
      <c r="B112" s="20" t="s">
        <v>17</v>
      </c>
      <c r="C112" s="21">
        <v>66</v>
      </c>
      <c r="D112" s="22">
        <f>ROUND(C112/12,2)</f>
        <v>5.5</v>
      </c>
      <c r="E112" s="22">
        <f>D112*2</f>
        <v>11</v>
      </c>
      <c r="F112" s="23"/>
      <c r="G112" s="21">
        <v>88</v>
      </c>
      <c r="H112" s="22">
        <f>ROUND(G112/12,2)</f>
        <v>7.33</v>
      </c>
      <c r="I112" s="22">
        <f>H112*2</f>
        <v>14.66</v>
      </c>
      <c r="J112" s="23"/>
      <c r="K112" s="24"/>
      <c r="L112" s="22">
        <f>ROUND(K112/12,2)</f>
        <v>0</v>
      </c>
      <c r="M112" s="22">
        <f>L112*2</f>
        <v>0</v>
      </c>
      <c r="N112" s="23"/>
      <c r="O112" s="25">
        <f>SUM(C112,G112,K112)</f>
        <v>154</v>
      </c>
      <c r="P112" s="26">
        <f>ROUND(O112/24,2)</f>
        <v>6.42</v>
      </c>
      <c r="Q112" s="27">
        <f>P112*2</f>
        <v>12.84</v>
      </c>
      <c r="R112" s="28">
        <v>0</v>
      </c>
    </row>
    <row r="113" spans="1:18" ht="21.75">
      <c r="A113" s="60"/>
      <c r="B113" s="20" t="s">
        <v>18</v>
      </c>
      <c r="C113" s="21">
        <v>36</v>
      </c>
      <c r="D113" s="22">
        <f>ROUND(C113/12,2)</f>
        <v>3</v>
      </c>
      <c r="E113" s="22">
        <f>D113*2</f>
        <v>6</v>
      </c>
      <c r="F113" s="23"/>
      <c r="G113" s="21">
        <v>77</v>
      </c>
      <c r="H113" s="22">
        <f>ROUND(G113/12,2)</f>
        <v>6.42</v>
      </c>
      <c r="I113" s="22">
        <f>H113*2</f>
        <v>12.84</v>
      </c>
      <c r="J113" s="23"/>
      <c r="K113" s="24"/>
      <c r="L113" s="22">
        <f>ROUND(K113/12,2)</f>
        <v>0</v>
      </c>
      <c r="M113" s="22">
        <f>L113*2</f>
        <v>0</v>
      </c>
      <c r="N113" s="23"/>
      <c r="O113" s="59">
        <f>SUM(C113,G113,K113)</f>
        <v>113</v>
      </c>
      <c r="P113" s="26">
        <f>ROUND(O113/24,2)</f>
        <v>4.71</v>
      </c>
      <c r="Q113" s="27">
        <f>P113*2</f>
        <v>9.42</v>
      </c>
      <c r="R113" s="28">
        <v>0</v>
      </c>
    </row>
    <row r="114" spans="1:18" ht="21.75">
      <c r="A114" s="19" t="s">
        <v>54</v>
      </c>
      <c r="B114" s="20" t="s">
        <v>16</v>
      </c>
      <c r="C114" s="21">
        <v>5195</v>
      </c>
      <c r="D114" s="22">
        <f>ROUND(C114/18,2)</f>
        <v>288.61</v>
      </c>
      <c r="E114" s="22"/>
      <c r="F114" s="23">
        <f>SUM(D114,E115:E116)</f>
        <v>359.95000000000005</v>
      </c>
      <c r="G114" s="21">
        <v>3748</v>
      </c>
      <c r="H114" s="22">
        <f>ROUND(G114/18,2)</f>
        <v>208.22</v>
      </c>
      <c r="I114" s="22"/>
      <c r="J114" s="23">
        <f>SUM(H114,I115:I116)</f>
        <v>294.88</v>
      </c>
      <c r="K114" s="24">
        <v>282</v>
      </c>
      <c r="L114" s="22">
        <f>ROUND(K114/18,2)</f>
        <v>15.67</v>
      </c>
      <c r="M114" s="22"/>
      <c r="N114" s="23">
        <f>SUM(L114,M115:M116)</f>
        <v>15.67</v>
      </c>
      <c r="O114" s="25">
        <f>SUM(C114,G114,K114)</f>
        <v>9225</v>
      </c>
      <c r="P114" s="26">
        <f>ROUND(O114/36,2)</f>
        <v>256.25</v>
      </c>
      <c r="Q114" s="27" t="s">
        <v>23</v>
      </c>
      <c r="R114" s="28">
        <f>SUM(P114,Q115:Q116)</f>
        <v>335.27</v>
      </c>
    </row>
    <row r="115" spans="1:18" ht="21.75">
      <c r="A115" s="60"/>
      <c r="B115" s="20" t="s">
        <v>17</v>
      </c>
      <c r="C115" s="21">
        <v>153</v>
      </c>
      <c r="D115" s="22">
        <f>ROUND(C115/12,2)</f>
        <v>12.75</v>
      </c>
      <c r="E115" s="22">
        <f>D115*2</f>
        <v>25.5</v>
      </c>
      <c r="F115" s="23"/>
      <c r="G115" s="21">
        <v>222</v>
      </c>
      <c r="H115" s="22">
        <f>ROUND(G115/12,2)</f>
        <v>18.5</v>
      </c>
      <c r="I115" s="22">
        <f>H115*2</f>
        <v>37</v>
      </c>
      <c r="J115" s="23"/>
      <c r="K115" s="24"/>
      <c r="L115" s="22">
        <f>ROUND(K115/12,2)</f>
        <v>0</v>
      </c>
      <c r="M115" s="22">
        <f>L115*2</f>
        <v>0</v>
      </c>
      <c r="N115" s="23"/>
      <c r="O115" s="25">
        <f>SUM(C115,G115,K115)</f>
        <v>375</v>
      </c>
      <c r="P115" s="26">
        <f>ROUND(O115/24,2)</f>
        <v>15.63</v>
      </c>
      <c r="Q115" s="27">
        <f>P115*2</f>
        <v>31.26</v>
      </c>
      <c r="R115" s="28">
        <v>0</v>
      </c>
    </row>
    <row r="116" spans="1:18" ht="21.75">
      <c r="A116" s="60"/>
      <c r="B116" s="20" t="s">
        <v>18</v>
      </c>
      <c r="C116" s="21">
        <v>275</v>
      </c>
      <c r="D116" s="22">
        <f>ROUND(C116/12,2)</f>
        <v>22.92</v>
      </c>
      <c r="E116" s="22">
        <f>D116*2</f>
        <v>45.84</v>
      </c>
      <c r="F116" s="23"/>
      <c r="G116" s="21">
        <v>298</v>
      </c>
      <c r="H116" s="22">
        <f>ROUND(G116/12,2)</f>
        <v>24.83</v>
      </c>
      <c r="I116" s="22">
        <f>H116*2</f>
        <v>49.66</v>
      </c>
      <c r="J116" s="23"/>
      <c r="K116" s="24"/>
      <c r="L116" s="22">
        <f>ROUND(K116/12,2)</f>
        <v>0</v>
      </c>
      <c r="M116" s="22">
        <f>L116*2</f>
        <v>0</v>
      </c>
      <c r="N116" s="23"/>
      <c r="O116" s="59">
        <f>SUM(C116,G116,K116)</f>
        <v>573</v>
      </c>
      <c r="P116" s="26">
        <f>ROUND(O116/24,2)</f>
        <v>23.88</v>
      </c>
      <c r="Q116" s="27">
        <f>P116*2</f>
        <v>47.76</v>
      </c>
      <c r="R116" s="28">
        <v>0</v>
      </c>
    </row>
    <row r="117" spans="1:18" ht="21.75">
      <c r="A117" s="19" t="s">
        <v>55</v>
      </c>
      <c r="B117" s="20" t="s">
        <v>16</v>
      </c>
      <c r="C117" s="21">
        <v>1377</v>
      </c>
      <c r="D117" s="22">
        <f>ROUND(C117/18,2)</f>
        <v>76.5</v>
      </c>
      <c r="E117" s="22"/>
      <c r="F117" s="23">
        <f>SUM(D117,E118:E119)</f>
        <v>81.84</v>
      </c>
      <c r="G117" s="21">
        <v>1265</v>
      </c>
      <c r="H117" s="22">
        <f>ROUND(G117/18,2)</f>
        <v>70.28</v>
      </c>
      <c r="I117" s="22"/>
      <c r="J117" s="23">
        <f>SUM(H117,I118:I119)</f>
        <v>77.78</v>
      </c>
      <c r="K117" s="24"/>
      <c r="L117" s="22">
        <f>ROUND(K117/18,2)</f>
        <v>0</v>
      </c>
      <c r="M117" s="22"/>
      <c r="N117" s="23">
        <f>SUM(L117,M118:M119)</f>
        <v>0</v>
      </c>
      <c r="O117" s="25">
        <f>SUM(C117,G117,K117)</f>
        <v>2642</v>
      </c>
      <c r="P117" s="26">
        <f>ROUND(O117/36,2)</f>
        <v>73.39</v>
      </c>
      <c r="Q117" s="27" t="s">
        <v>23</v>
      </c>
      <c r="R117" s="28">
        <f>SUM(P117,Q118:Q119)</f>
        <v>79.81</v>
      </c>
    </row>
    <row r="118" spans="1:18" ht="21.75">
      <c r="A118" s="60"/>
      <c r="B118" s="20" t="s">
        <v>17</v>
      </c>
      <c r="C118" s="21">
        <v>32</v>
      </c>
      <c r="D118" s="22">
        <f>ROUND(C118/12,2)</f>
        <v>2.67</v>
      </c>
      <c r="E118" s="22">
        <f>D118*2</f>
        <v>5.34</v>
      </c>
      <c r="F118" s="23"/>
      <c r="G118" s="21">
        <v>45</v>
      </c>
      <c r="H118" s="22">
        <f>ROUND(G118/12,2)</f>
        <v>3.75</v>
      </c>
      <c r="I118" s="22">
        <f>H118*2</f>
        <v>7.5</v>
      </c>
      <c r="J118" s="23"/>
      <c r="K118" s="24"/>
      <c r="L118" s="22">
        <f>ROUND(K118/12,2)</f>
        <v>0</v>
      </c>
      <c r="M118" s="22">
        <f>L118*2</f>
        <v>0</v>
      </c>
      <c r="N118" s="23"/>
      <c r="O118" s="25">
        <f>SUM(C118,G118,K118)</f>
        <v>77</v>
      </c>
      <c r="P118" s="26">
        <f>ROUND(O118/24,2)</f>
        <v>3.21</v>
      </c>
      <c r="Q118" s="27">
        <f>P118*2</f>
        <v>6.42</v>
      </c>
      <c r="R118" s="28">
        <v>0</v>
      </c>
    </row>
    <row r="119" spans="1:18" ht="21.75">
      <c r="A119" s="60"/>
      <c r="B119" s="20" t="s">
        <v>18</v>
      </c>
      <c r="C119" s="21"/>
      <c r="D119" s="22">
        <f>ROUND(C119/12,2)</f>
        <v>0</v>
      </c>
      <c r="E119" s="22">
        <f>D119*2</f>
        <v>0</v>
      </c>
      <c r="F119" s="23"/>
      <c r="G119" s="21"/>
      <c r="H119" s="22">
        <f>ROUND(G119/12,2)</f>
        <v>0</v>
      </c>
      <c r="I119" s="22">
        <f>H119*2</f>
        <v>0</v>
      </c>
      <c r="J119" s="23"/>
      <c r="K119" s="29"/>
      <c r="L119" s="22">
        <f>ROUND(K119/12,2)</f>
        <v>0</v>
      </c>
      <c r="M119" s="22">
        <f>L119*2</f>
        <v>0</v>
      </c>
      <c r="N119" s="23"/>
      <c r="O119" s="59">
        <f>SUM(C119,G119,K119)</f>
        <v>0</v>
      </c>
      <c r="P119" s="26">
        <f>ROUND(O119/24,2)</f>
        <v>0</v>
      </c>
      <c r="Q119" s="27">
        <f>P119*2</f>
        <v>0</v>
      </c>
      <c r="R119" s="28">
        <v>0</v>
      </c>
    </row>
    <row r="120" spans="1:18" ht="21.75">
      <c r="A120" s="61" t="s">
        <v>39</v>
      </c>
      <c r="B120" s="20" t="s">
        <v>16</v>
      </c>
      <c r="C120" s="21">
        <f>SUM(C90,C93,C96,C99,C102,C105,C108,C111,C114,C117)</f>
        <v>60824</v>
      </c>
      <c r="D120" s="66">
        <f>ROUND(C120/18,2)</f>
        <v>3379.11</v>
      </c>
      <c r="E120" s="22"/>
      <c r="F120" s="67">
        <f>SUM(D120,E121:E122)</f>
        <v>3554.9500000000003</v>
      </c>
      <c r="G120" s="21">
        <f>SUM(G90,G93,G96,G99,G102,G105,G108,G111,G114,G117)</f>
        <v>52481</v>
      </c>
      <c r="H120" s="66">
        <f>ROUND(G120/18,2)</f>
        <v>2915.61</v>
      </c>
      <c r="I120" s="22"/>
      <c r="J120" s="67">
        <f>SUM(H120,I121:I122)</f>
        <v>3089.61</v>
      </c>
      <c r="K120" s="21">
        <f>SUM(K90,K93,K96,K99,K102,K105,K108,K111,K114,K117)</f>
        <v>3207</v>
      </c>
      <c r="L120" s="66">
        <f>ROUND(K120/18,2)</f>
        <v>178.17</v>
      </c>
      <c r="M120" s="22"/>
      <c r="N120" s="67">
        <f>SUM(L120,M121:M122)</f>
        <v>178.17</v>
      </c>
      <c r="O120" s="25">
        <f>SUM(C120,G120,K120)</f>
        <v>116512</v>
      </c>
      <c r="P120" s="26">
        <f>ROUND(O120/36,2)</f>
        <v>3236.44</v>
      </c>
      <c r="Q120" s="27" t="s">
        <v>23</v>
      </c>
      <c r="R120" s="28">
        <f>SUM(P120,Q121:Q122)</f>
        <v>3411.36</v>
      </c>
    </row>
    <row r="121" spans="1:18" ht="21.75">
      <c r="A121" s="60"/>
      <c r="B121" s="20" t="s">
        <v>17</v>
      </c>
      <c r="C121" s="21">
        <f>SUM(C91,C94,C97,C100,C103,C106,C109,C112,C115,C118)</f>
        <v>732</v>
      </c>
      <c r="D121" s="22">
        <f>ROUND(C121/12,2)</f>
        <v>61</v>
      </c>
      <c r="E121" s="22">
        <f>D121*2</f>
        <v>122</v>
      </c>
      <c r="F121" s="23"/>
      <c r="G121" s="21">
        <f>SUM(G91,G94,G97,G100,G103,G106,G109,G112,G115,G118)</f>
        <v>639</v>
      </c>
      <c r="H121" s="22">
        <f>ROUND(G121/12,2)</f>
        <v>53.25</v>
      </c>
      <c r="I121" s="22">
        <f>H121*2</f>
        <v>106.5</v>
      </c>
      <c r="J121" s="23"/>
      <c r="K121" s="21">
        <f>SUM(K91,K94,K97,K100,K103,K106,K109,K112,K115,K118)</f>
        <v>0</v>
      </c>
      <c r="L121" s="22">
        <f>ROUND(K121/12,2)</f>
        <v>0</v>
      </c>
      <c r="M121" s="22">
        <f>L121*2</f>
        <v>0</v>
      </c>
      <c r="N121" s="23"/>
      <c r="O121" s="25">
        <f>SUM(C121,G121,K121)</f>
        <v>1371</v>
      </c>
      <c r="P121" s="26">
        <f>ROUND(O121/24,2)</f>
        <v>57.13</v>
      </c>
      <c r="Q121" s="27">
        <f>P121*2</f>
        <v>114.26</v>
      </c>
      <c r="R121" s="28">
        <v>0</v>
      </c>
    </row>
    <row r="122" spans="1:18" ht="22.5" thickBot="1">
      <c r="A122" s="62"/>
      <c r="B122" s="31" t="s">
        <v>18</v>
      </c>
      <c r="C122" s="32">
        <f>SUM(C92,C95,C98,C101,C104,C107,C110,C113,C116,C119)</f>
        <v>323</v>
      </c>
      <c r="D122" s="33">
        <f>ROUND(C122/12,2)</f>
        <v>26.92</v>
      </c>
      <c r="E122" s="33">
        <f>D122*2</f>
        <v>53.84</v>
      </c>
      <c r="F122" s="34"/>
      <c r="G122" s="32">
        <f>SUM(G92,G95,G98,G101,G104,G107,G110,G113,G116,G119)</f>
        <v>405</v>
      </c>
      <c r="H122" s="33">
        <f>ROUND(G122/12,2)</f>
        <v>33.75</v>
      </c>
      <c r="I122" s="33">
        <f>H122*2</f>
        <v>67.5</v>
      </c>
      <c r="J122" s="34"/>
      <c r="K122" s="32">
        <f>SUM(K92,K95,K98,K101,K104,K107,K110,K113,K116,K119)</f>
        <v>0</v>
      </c>
      <c r="L122" s="33">
        <f>ROUND(K122/12,2)</f>
        <v>0</v>
      </c>
      <c r="M122" s="33">
        <f>L122*2</f>
        <v>0</v>
      </c>
      <c r="N122" s="34"/>
      <c r="O122" s="36">
        <f>SUM(C122,G122,K122)</f>
        <v>728</v>
      </c>
      <c r="P122" s="37">
        <f>ROUND(O122/24,2)</f>
        <v>30.33</v>
      </c>
      <c r="Q122" s="38">
        <f>P122*2</f>
        <v>60.66</v>
      </c>
      <c r="R122" s="39">
        <v>0</v>
      </c>
    </row>
    <row r="123" spans="1:18" ht="21.75">
      <c r="A123" s="40" t="s">
        <v>56</v>
      </c>
      <c r="B123" s="68"/>
      <c r="C123" s="42"/>
      <c r="D123" s="43"/>
      <c r="E123" s="43"/>
      <c r="F123" s="44"/>
      <c r="G123" s="42"/>
      <c r="H123" s="43"/>
      <c r="I123" s="45"/>
      <c r="J123" s="44"/>
      <c r="K123" s="64"/>
      <c r="L123" s="43"/>
      <c r="M123" s="45"/>
      <c r="N123" s="44"/>
      <c r="O123" s="65"/>
      <c r="P123" s="53"/>
      <c r="Q123" s="53"/>
      <c r="R123" s="50"/>
    </row>
    <row r="124" spans="1:18" ht="21.75">
      <c r="A124" s="19" t="s">
        <v>15</v>
      </c>
      <c r="B124" s="20" t="s">
        <v>16</v>
      </c>
      <c r="C124" s="21">
        <v>15429</v>
      </c>
      <c r="D124" s="22">
        <f>ROUND(C124/18,2)</f>
        <v>857.17</v>
      </c>
      <c r="E124" s="22"/>
      <c r="F124" s="23">
        <f>SUM(D124,E125:E126)</f>
        <v>880.5099999999999</v>
      </c>
      <c r="G124" s="21">
        <v>13676</v>
      </c>
      <c r="H124" s="22">
        <f>ROUND(G124/18,2)</f>
        <v>759.78</v>
      </c>
      <c r="I124" s="22"/>
      <c r="J124" s="23">
        <f>SUM(H124,I125:I126)</f>
        <v>801.03</v>
      </c>
      <c r="K124" s="29">
        <v>429</v>
      </c>
      <c r="L124" s="22">
        <f>ROUND(K124/18,2)</f>
        <v>23.83</v>
      </c>
      <c r="M124" s="22"/>
      <c r="N124" s="23">
        <f>SUM(L124,M125:M126)</f>
        <v>23.83</v>
      </c>
      <c r="O124" s="25">
        <f>SUM(C124,G124,K124)</f>
        <v>29534</v>
      </c>
      <c r="P124" s="26">
        <f>ROUND(O124/36,2)</f>
        <v>820.39</v>
      </c>
      <c r="Q124" s="27" t="s">
        <v>23</v>
      </c>
      <c r="R124" s="28">
        <f>SUM(P124,Q125:Q126)</f>
        <v>852.68</v>
      </c>
    </row>
    <row r="125" spans="1:18" ht="21.75">
      <c r="A125" s="60"/>
      <c r="B125" s="20" t="s">
        <v>17</v>
      </c>
      <c r="C125" s="21">
        <v>131</v>
      </c>
      <c r="D125" s="22">
        <f>ROUND(C125/12,2)</f>
        <v>10.92</v>
      </c>
      <c r="E125" s="22">
        <f>D125*1</f>
        <v>10.92</v>
      </c>
      <c r="F125" s="23"/>
      <c r="G125" s="21">
        <v>356</v>
      </c>
      <c r="H125" s="22">
        <f>ROUND(G125/12,2)</f>
        <v>29.67</v>
      </c>
      <c r="I125" s="66">
        <f>H125*1</f>
        <v>29.67</v>
      </c>
      <c r="J125" s="23"/>
      <c r="K125" s="24"/>
      <c r="L125" s="22">
        <f>ROUND(K125/12,2)</f>
        <v>0</v>
      </c>
      <c r="M125" s="66">
        <f>L125*1</f>
        <v>0</v>
      </c>
      <c r="N125" s="23"/>
      <c r="O125" s="25">
        <f>SUM(C125,G125,K125)</f>
        <v>487</v>
      </c>
      <c r="P125" s="26">
        <f>ROUND(O125/24,2)</f>
        <v>20.29</v>
      </c>
      <c r="Q125" s="27">
        <f>P125*1</f>
        <v>20.29</v>
      </c>
      <c r="R125" s="28">
        <v>0</v>
      </c>
    </row>
    <row r="126" spans="1:18" ht="22.5" thickBot="1">
      <c r="A126" s="62"/>
      <c r="B126" s="31" t="s">
        <v>18</v>
      </c>
      <c r="C126" s="32">
        <v>149</v>
      </c>
      <c r="D126" s="33">
        <f>ROUND(C126/12,2)</f>
        <v>12.42</v>
      </c>
      <c r="E126" s="33">
        <f>D126*1</f>
        <v>12.42</v>
      </c>
      <c r="F126" s="34"/>
      <c r="G126" s="32">
        <v>139</v>
      </c>
      <c r="H126" s="33">
        <f>ROUND(G126/12,2)</f>
        <v>11.58</v>
      </c>
      <c r="I126" s="69">
        <f>H126*1</f>
        <v>11.58</v>
      </c>
      <c r="J126" s="34"/>
      <c r="K126" s="54"/>
      <c r="L126" s="33">
        <f>ROUND(K126/12,2)</f>
        <v>0</v>
      </c>
      <c r="M126" s="69">
        <f>L126*1</f>
        <v>0</v>
      </c>
      <c r="N126" s="34"/>
      <c r="O126" s="36">
        <f>SUM(C126,G126,K126)</f>
        <v>288</v>
      </c>
      <c r="P126" s="37">
        <f>ROUND(O126/24,2)</f>
        <v>12</v>
      </c>
      <c r="Q126" s="38">
        <f>P126*1</f>
        <v>12</v>
      </c>
      <c r="R126" s="39">
        <v>0</v>
      </c>
    </row>
    <row r="127" spans="1:18" ht="21.75">
      <c r="A127" s="40" t="s">
        <v>57</v>
      </c>
      <c r="B127" s="55"/>
      <c r="C127" s="42"/>
      <c r="D127" s="43"/>
      <c r="E127" s="43"/>
      <c r="F127" s="44"/>
      <c r="G127" s="42"/>
      <c r="H127" s="43"/>
      <c r="I127" s="45"/>
      <c r="J127" s="44"/>
      <c r="K127" s="51"/>
      <c r="L127" s="43"/>
      <c r="M127" s="43"/>
      <c r="N127" s="44"/>
      <c r="O127" s="52"/>
      <c r="P127" s="53"/>
      <c r="Q127" s="49"/>
      <c r="R127" s="50"/>
    </row>
    <row r="128" spans="1:18" ht="21.75">
      <c r="A128" s="19" t="s">
        <v>58</v>
      </c>
      <c r="B128" s="20" t="s">
        <v>16</v>
      </c>
      <c r="C128" s="21">
        <v>2652</v>
      </c>
      <c r="D128" s="22">
        <f>ROUND(C128/18,2)</f>
        <v>147.33</v>
      </c>
      <c r="E128" s="22"/>
      <c r="F128" s="23">
        <f>SUM(D128,E129:E130)</f>
        <v>147.33</v>
      </c>
      <c r="G128" s="21">
        <v>393</v>
      </c>
      <c r="H128" s="22">
        <f>ROUND(G128/18,2)</f>
        <v>21.83</v>
      </c>
      <c r="I128" s="22"/>
      <c r="J128" s="23">
        <f>SUM(H128,I129:I130)</f>
        <v>21.83</v>
      </c>
      <c r="K128" s="24"/>
      <c r="L128" s="22">
        <f>ROUND(K128/18,2)</f>
        <v>0</v>
      </c>
      <c r="M128" s="22"/>
      <c r="N128" s="23">
        <f>SUM(L128,M129:M130)</f>
        <v>0</v>
      </c>
      <c r="O128" s="25">
        <f>SUM(C128,G128,K128)</f>
        <v>3045</v>
      </c>
      <c r="P128" s="26">
        <f>ROUND(O128/36,2)</f>
        <v>84.58</v>
      </c>
      <c r="Q128" s="27" t="s">
        <v>23</v>
      </c>
      <c r="R128" s="28">
        <f>SUM(P128,Q129:Q130)</f>
        <v>84.58</v>
      </c>
    </row>
    <row r="129" spans="1:18" ht="21.75">
      <c r="A129" s="60"/>
      <c r="B129" s="20" t="s">
        <v>17</v>
      </c>
      <c r="C129" s="21"/>
      <c r="D129" s="22">
        <f>ROUND(C129/12,2)</f>
        <v>0</v>
      </c>
      <c r="E129" s="22">
        <f>D129*2</f>
        <v>0</v>
      </c>
      <c r="F129" s="23"/>
      <c r="G129" s="21"/>
      <c r="H129" s="22">
        <f>ROUND(G129/12,2)</f>
        <v>0</v>
      </c>
      <c r="I129" s="22">
        <f>H129*2</f>
        <v>0</v>
      </c>
      <c r="J129" s="23"/>
      <c r="K129" s="29"/>
      <c r="L129" s="22">
        <f>ROUND(K129/12,2)</f>
        <v>0</v>
      </c>
      <c r="M129" s="22">
        <f>L129*2</f>
        <v>0</v>
      </c>
      <c r="N129" s="23"/>
      <c r="O129" s="25">
        <f>SUM(C129,G129,K129)</f>
        <v>0</v>
      </c>
      <c r="P129" s="26">
        <f>ROUND(O129/24,2)</f>
        <v>0</v>
      </c>
      <c r="Q129" s="27">
        <f>P129*2</f>
        <v>0</v>
      </c>
      <c r="R129" s="28">
        <v>0</v>
      </c>
    </row>
    <row r="130" spans="1:18" ht="21.75">
      <c r="A130" s="60"/>
      <c r="B130" s="20" t="s">
        <v>18</v>
      </c>
      <c r="C130" s="21"/>
      <c r="D130" s="22">
        <f>ROUND(C130/12,2)</f>
        <v>0</v>
      </c>
      <c r="E130" s="22">
        <f>D130*2</f>
        <v>0</v>
      </c>
      <c r="F130" s="23"/>
      <c r="G130" s="21"/>
      <c r="H130" s="22">
        <f>ROUND(G130/12,2)</f>
        <v>0</v>
      </c>
      <c r="I130" s="22">
        <f>H130*2</f>
        <v>0</v>
      </c>
      <c r="J130" s="23"/>
      <c r="K130" s="29"/>
      <c r="L130" s="22">
        <f>ROUND(K130/12,2)</f>
        <v>0</v>
      </c>
      <c r="M130" s="22">
        <f>L130*2</f>
        <v>0</v>
      </c>
      <c r="N130" s="23"/>
      <c r="O130" s="59">
        <f>SUM(C130,G130,K130)</f>
        <v>0</v>
      </c>
      <c r="P130" s="26">
        <f>ROUND(O130/24,2)</f>
        <v>0</v>
      </c>
      <c r="Q130" s="27">
        <f>P130*2</f>
        <v>0</v>
      </c>
      <c r="R130" s="28">
        <v>0</v>
      </c>
    </row>
    <row r="131" spans="1:18" ht="21.75">
      <c r="A131" s="19" t="s">
        <v>59</v>
      </c>
      <c r="B131" s="20" t="s">
        <v>16</v>
      </c>
      <c r="C131" s="21">
        <v>1711</v>
      </c>
      <c r="D131" s="22">
        <f>ROUND(C131/18,2)</f>
        <v>95.06</v>
      </c>
      <c r="E131" s="22"/>
      <c r="F131" s="23">
        <f>SUM(D131,E132:E133)</f>
        <v>121.56</v>
      </c>
      <c r="G131" s="21">
        <v>2452</v>
      </c>
      <c r="H131" s="22">
        <f>ROUND(G131/18,2)</f>
        <v>136.22</v>
      </c>
      <c r="I131" s="22"/>
      <c r="J131" s="23">
        <f>SUM(H131,I132:I133)</f>
        <v>158.38</v>
      </c>
      <c r="K131" s="24">
        <v>153</v>
      </c>
      <c r="L131" s="22">
        <f>ROUND(K131/18,2)</f>
        <v>8.5</v>
      </c>
      <c r="M131" s="22"/>
      <c r="N131" s="23">
        <f>SUM(L131,M132:M133)</f>
        <v>8.5</v>
      </c>
      <c r="O131" s="25">
        <f>SUM(C131,G131,K131)</f>
        <v>4316</v>
      </c>
      <c r="P131" s="26">
        <f>ROUND(O131/36,2)</f>
        <v>119.89</v>
      </c>
      <c r="Q131" s="27" t="s">
        <v>23</v>
      </c>
      <c r="R131" s="28">
        <f>SUM(P131,Q132:Q133)</f>
        <v>144.23</v>
      </c>
    </row>
    <row r="132" spans="1:18" ht="21.75">
      <c r="A132" s="60"/>
      <c r="B132" s="20" t="s">
        <v>17</v>
      </c>
      <c r="C132" s="21">
        <v>147</v>
      </c>
      <c r="D132" s="22">
        <f>ROUND(C132/12,2)</f>
        <v>12.25</v>
      </c>
      <c r="E132" s="22">
        <f>D132*2</f>
        <v>24.5</v>
      </c>
      <c r="F132" s="23"/>
      <c r="G132" s="21">
        <v>115</v>
      </c>
      <c r="H132" s="22">
        <f>ROUND(G132/12,2)</f>
        <v>9.58</v>
      </c>
      <c r="I132" s="22">
        <f>H132*2</f>
        <v>19.16</v>
      </c>
      <c r="J132" s="23"/>
      <c r="K132" s="24"/>
      <c r="L132" s="22">
        <f>ROUND(K132/12,2)</f>
        <v>0</v>
      </c>
      <c r="M132" s="22">
        <f>L132*2</f>
        <v>0</v>
      </c>
      <c r="N132" s="23"/>
      <c r="O132" s="25">
        <f>SUM(C132,G132,K132)</f>
        <v>262</v>
      </c>
      <c r="P132" s="26">
        <f>ROUND(O132/24,2)</f>
        <v>10.92</v>
      </c>
      <c r="Q132" s="27">
        <f>P132*2</f>
        <v>21.84</v>
      </c>
      <c r="R132" s="28">
        <v>0</v>
      </c>
    </row>
    <row r="133" spans="1:18" ht="21.75">
      <c r="A133" s="60"/>
      <c r="B133" s="20" t="s">
        <v>18</v>
      </c>
      <c r="C133" s="21">
        <v>12</v>
      </c>
      <c r="D133" s="22">
        <f>ROUND(C133/12,2)</f>
        <v>1</v>
      </c>
      <c r="E133" s="22">
        <f>D133*2</f>
        <v>2</v>
      </c>
      <c r="F133" s="23"/>
      <c r="G133" s="21">
        <v>18</v>
      </c>
      <c r="H133" s="22">
        <f>ROUND(G133/12,2)</f>
        <v>1.5</v>
      </c>
      <c r="I133" s="22">
        <f>H133*2</f>
        <v>3</v>
      </c>
      <c r="J133" s="23"/>
      <c r="K133" s="29"/>
      <c r="L133" s="22">
        <f>ROUND(K133/12,2)</f>
        <v>0</v>
      </c>
      <c r="M133" s="22">
        <f>L133*2</f>
        <v>0</v>
      </c>
      <c r="N133" s="23"/>
      <c r="O133" s="59">
        <f>SUM(C133,G133,K133)</f>
        <v>30</v>
      </c>
      <c r="P133" s="26">
        <f>ROUND(O133/24,2)</f>
        <v>1.25</v>
      </c>
      <c r="Q133" s="27">
        <f>P133*2</f>
        <v>2.5</v>
      </c>
      <c r="R133" s="28">
        <v>0</v>
      </c>
    </row>
    <row r="134" spans="1:18" ht="21.75">
      <c r="A134" s="19" t="s">
        <v>60</v>
      </c>
      <c r="B134" s="20" t="s">
        <v>16</v>
      </c>
      <c r="C134" s="21">
        <v>2728</v>
      </c>
      <c r="D134" s="22">
        <f>ROUND(C134/18,2)</f>
        <v>151.56</v>
      </c>
      <c r="E134" s="22"/>
      <c r="F134" s="23">
        <f>SUM(D134,E135:E136)</f>
        <v>152.4</v>
      </c>
      <c r="G134" s="21">
        <v>3560</v>
      </c>
      <c r="H134" s="22">
        <f>ROUND(G134/18,2)</f>
        <v>197.78</v>
      </c>
      <c r="I134" s="22"/>
      <c r="J134" s="23">
        <f>SUM(H134,I135:I136)</f>
        <v>200.78</v>
      </c>
      <c r="K134" s="24">
        <v>152</v>
      </c>
      <c r="L134" s="22">
        <f>ROUND(K134/18,2)</f>
        <v>8.44</v>
      </c>
      <c r="M134" s="22"/>
      <c r="N134" s="23">
        <f>SUM(L134,M135:M136)</f>
        <v>8.44</v>
      </c>
      <c r="O134" s="25">
        <f>SUM(C134,G134,K134)</f>
        <v>6440</v>
      </c>
      <c r="P134" s="26">
        <f>ROUND(O134/36,2)</f>
        <v>178.89</v>
      </c>
      <c r="Q134" s="27" t="s">
        <v>23</v>
      </c>
      <c r="R134" s="28">
        <f>SUM(P134,Q135:Q136)</f>
        <v>180.80999999999997</v>
      </c>
    </row>
    <row r="135" spans="1:18" ht="21.75">
      <c r="A135" s="60"/>
      <c r="B135" s="20" t="s">
        <v>17</v>
      </c>
      <c r="C135" s="21">
        <v>5</v>
      </c>
      <c r="D135" s="22">
        <f>ROUND(C135/12,2)</f>
        <v>0.42</v>
      </c>
      <c r="E135" s="22">
        <f>D135*2</f>
        <v>0.84</v>
      </c>
      <c r="F135" s="23"/>
      <c r="G135" s="21">
        <v>18</v>
      </c>
      <c r="H135" s="22">
        <f>ROUND(G135/12,2)</f>
        <v>1.5</v>
      </c>
      <c r="I135" s="22">
        <f>H135*2</f>
        <v>3</v>
      </c>
      <c r="J135" s="23"/>
      <c r="K135" s="24"/>
      <c r="L135" s="22">
        <f>ROUND(K135/12,2)</f>
        <v>0</v>
      </c>
      <c r="M135" s="22">
        <f>L135*2</f>
        <v>0</v>
      </c>
      <c r="N135" s="23"/>
      <c r="O135" s="25">
        <f>SUM(C135,G135,K135)</f>
        <v>23</v>
      </c>
      <c r="P135" s="26">
        <f>ROUND(O135/24,2)</f>
        <v>0.96</v>
      </c>
      <c r="Q135" s="27">
        <f>P135*2</f>
        <v>1.92</v>
      </c>
      <c r="R135" s="28">
        <v>0</v>
      </c>
    </row>
    <row r="136" spans="1:18" ht="21.75">
      <c r="A136" s="60"/>
      <c r="B136" s="20" t="s">
        <v>18</v>
      </c>
      <c r="C136" s="21"/>
      <c r="D136" s="22">
        <f>ROUND(C136/12,2)</f>
        <v>0</v>
      </c>
      <c r="E136" s="22">
        <f>D136*2</f>
        <v>0</v>
      </c>
      <c r="F136" s="23"/>
      <c r="G136" s="21"/>
      <c r="H136" s="22">
        <f>ROUND(G136/12,2)</f>
        <v>0</v>
      </c>
      <c r="I136" s="22">
        <f>H136*2</f>
        <v>0</v>
      </c>
      <c r="J136" s="23"/>
      <c r="K136" s="29"/>
      <c r="L136" s="22">
        <f>ROUND(K136/12,2)</f>
        <v>0</v>
      </c>
      <c r="M136" s="22">
        <f>L136*2</f>
        <v>0</v>
      </c>
      <c r="N136" s="23"/>
      <c r="O136" s="59">
        <f>SUM(C136,G136,K136)</f>
        <v>0</v>
      </c>
      <c r="P136" s="26">
        <f>ROUND(O136/24,2)</f>
        <v>0</v>
      </c>
      <c r="Q136" s="27">
        <f>P136*2</f>
        <v>0</v>
      </c>
      <c r="R136" s="28">
        <v>0</v>
      </c>
    </row>
    <row r="137" spans="1:18" ht="21.75">
      <c r="A137" s="19" t="s">
        <v>61</v>
      </c>
      <c r="B137" s="20" t="s">
        <v>16</v>
      </c>
      <c r="C137" s="21">
        <v>3575</v>
      </c>
      <c r="D137" s="22">
        <f>ROUND(C137/18,2)</f>
        <v>198.61</v>
      </c>
      <c r="E137" s="22"/>
      <c r="F137" s="23">
        <f>SUM(D137,E138:E139)</f>
        <v>198.61</v>
      </c>
      <c r="G137" s="21">
        <v>6005</v>
      </c>
      <c r="H137" s="22">
        <f>ROUND(G137/18,2)</f>
        <v>333.61</v>
      </c>
      <c r="I137" s="22"/>
      <c r="J137" s="23">
        <f>SUM(H137,I138:I139)</f>
        <v>333.61</v>
      </c>
      <c r="K137" s="24">
        <v>270</v>
      </c>
      <c r="L137" s="22">
        <f>ROUND(K137/18,2)</f>
        <v>15</v>
      </c>
      <c r="M137" s="22"/>
      <c r="N137" s="23">
        <f>SUM(L137,M138:M139)</f>
        <v>15</v>
      </c>
      <c r="O137" s="25">
        <f>SUM(C137,G137,K137)</f>
        <v>9850</v>
      </c>
      <c r="P137" s="26">
        <f>ROUND(O137/36,2)</f>
        <v>273.61</v>
      </c>
      <c r="Q137" s="27" t="s">
        <v>23</v>
      </c>
      <c r="R137" s="28">
        <f>SUM(P137,Q138:Q139)</f>
        <v>273.61</v>
      </c>
    </row>
    <row r="138" spans="1:18" ht="21.75">
      <c r="A138" s="60"/>
      <c r="B138" s="20" t="s">
        <v>17</v>
      </c>
      <c r="C138" s="21"/>
      <c r="D138" s="22">
        <f>ROUND(C138/12,2)</f>
        <v>0</v>
      </c>
      <c r="E138" s="22">
        <f>D138*2</f>
        <v>0</v>
      </c>
      <c r="F138" s="23"/>
      <c r="G138" s="21"/>
      <c r="H138" s="22">
        <f>ROUND(G138/12,2)</f>
        <v>0</v>
      </c>
      <c r="I138" s="22">
        <f>H138*2</f>
        <v>0</v>
      </c>
      <c r="J138" s="23"/>
      <c r="K138" s="29"/>
      <c r="L138" s="22">
        <f>ROUND(K138/12,2)</f>
        <v>0</v>
      </c>
      <c r="M138" s="22">
        <f>L138*2</f>
        <v>0</v>
      </c>
      <c r="N138" s="23"/>
      <c r="O138" s="25">
        <f>SUM(C138,G138,K138)</f>
        <v>0</v>
      </c>
      <c r="P138" s="26">
        <f>ROUND(O138/24,2)</f>
        <v>0</v>
      </c>
      <c r="Q138" s="27">
        <f>P138*2</f>
        <v>0</v>
      </c>
      <c r="R138" s="28">
        <v>0</v>
      </c>
    </row>
    <row r="139" spans="1:18" ht="21.75">
      <c r="A139" s="60"/>
      <c r="B139" s="20" t="s">
        <v>18</v>
      </c>
      <c r="C139" s="21"/>
      <c r="D139" s="22">
        <f>ROUND(C139/12,2)</f>
        <v>0</v>
      </c>
      <c r="E139" s="22">
        <f>D139*2</f>
        <v>0</v>
      </c>
      <c r="F139" s="23"/>
      <c r="G139" s="21"/>
      <c r="H139" s="22">
        <f>ROUND(G139/12,2)</f>
        <v>0</v>
      </c>
      <c r="I139" s="22">
        <f>H139*2</f>
        <v>0</v>
      </c>
      <c r="J139" s="23"/>
      <c r="K139" s="29"/>
      <c r="L139" s="22">
        <f>ROUND(K139/12,2)</f>
        <v>0</v>
      </c>
      <c r="M139" s="22">
        <f>L139*2</f>
        <v>0</v>
      </c>
      <c r="N139" s="23"/>
      <c r="O139" s="59">
        <f>SUM(C139,G139,K139)</f>
        <v>0</v>
      </c>
      <c r="P139" s="26">
        <f>ROUND(O139/24,2)</f>
        <v>0</v>
      </c>
      <c r="Q139" s="27">
        <f>P139*2</f>
        <v>0</v>
      </c>
      <c r="R139" s="28">
        <v>0</v>
      </c>
    </row>
    <row r="140" spans="1:18" ht="21.75">
      <c r="A140" s="19" t="s">
        <v>62</v>
      </c>
      <c r="B140" s="20" t="s">
        <v>16</v>
      </c>
      <c r="C140" s="21">
        <v>2451</v>
      </c>
      <c r="D140" s="22">
        <f>ROUND(C140/18,2)</f>
        <v>136.17</v>
      </c>
      <c r="E140" s="22"/>
      <c r="F140" s="23">
        <f>SUM(D140,E141:E142)</f>
        <v>153.32999999999998</v>
      </c>
      <c r="G140" s="21">
        <v>2269</v>
      </c>
      <c r="H140" s="22">
        <f>ROUND(G140/18,2)</f>
        <v>126.06</v>
      </c>
      <c r="I140" s="22"/>
      <c r="J140" s="23">
        <f>SUM(H140,I141:I142)</f>
        <v>144.06</v>
      </c>
      <c r="K140" s="24">
        <v>39</v>
      </c>
      <c r="L140" s="22">
        <f>ROUND(K140/18,2)</f>
        <v>2.17</v>
      </c>
      <c r="M140" s="22"/>
      <c r="N140" s="23">
        <f>SUM(L140,M141:M142)</f>
        <v>2.17</v>
      </c>
      <c r="O140" s="25">
        <f>SUM(C140,G140,K140)</f>
        <v>4759</v>
      </c>
      <c r="P140" s="26">
        <f>ROUND(O140/36,2)</f>
        <v>132.19</v>
      </c>
      <c r="Q140" s="27" t="s">
        <v>23</v>
      </c>
      <c r="R140" s="28">
        <f>SUM(P140,Q141:Q142)</f>
        <v>149.76999999999998</v>
      </c>
    </row>
    <row r="141" spans="1:18" ht="21.75">
      <c r="A141" s="60"/>
      <c r="B141" s="20" t="s">
        <v>17</v>
      </c>
      <c r="C141" s="21">
        <v>103</v>
      </c>
      <c r="D141" s="22">
        <f>ROUND(C141/12,2)</f>
        <v>8.58</v>
      </c>
      <c r="E141" s="22">
        <f>D141*2</f>
        <v>17.16</v>
      </c>
      <c r="F141" s="23"/>
      <c r="G141" s="21">
        <v>108</v>
      </c>
      <c r="H141" s="22">
        <f>ROUND(G141/12,2)</f>
        <v>9</v>
      </c>
      <c r="I141" s="22">
        <f>H141*2</f>
        <v>18</v>
      </c>
      <c r="J141" s="23"/>
      <c r="K141" s="24"/>
      <c r="L141" s="22">
        <f>ROUND(K141/12,2)</f>
        <v>0</v>
      </c>
      <c r="M141" s="22">
        <f>L141*2</f>
        <v>0</v>
      </c>
      <c r="N141" s="23"/>
      <c r="O141" s="25">
        <f>SUM(C141,G141,K141)</f>
        <v>211</v>
      </c>
      <c r="P141" s="26">
        <f>ROUND(O141/24,2)</f>
        <v>8.79</v>
      </c>
      <c r="Q141" s="27">
        <f>P141*2</f>
        <v>17.58</v>
      </c>
      <c r="R141" s="28">
        <v>0</v>
      </c>
    </row>
    <row r="142" spans="1:18" ht="21.75">
      <c r="A142" s="60"/>
      <c r="B142" s="20" t="s">
        <v>18</v>
      </c>
      <c r="C142" s="21"/>
      <c r="D142" s="22">
        <f>ROUND(C142/12,2)</f>
        <v>0</v>
      </c>
      <c r="E142" s="22">
        <f>D142*2</f>
        <v>0</v>
      </c>
      <c r="F142" s="23"/>
      <c r="G142" s="21"/>
      <c r="H142" s="22">
        <f>ROUND(G142/12,2)</f>
        <v>0</v>
      </c>
      <c r="I142" s="22">
        <f>H142*2</f>
        <v>0</v>
      </c>
      <c r="J142" s="23"/>
      <c r="K142" s="29"/>
      <c r="L142" s="22">
        <f>ROUND(K142/12,2)</f>
        <v>0</v>
      </c>
      <c r="M142" s="22">
        <f>L142*2</f>
        <v>0</v>
      </c>
      <c r="N142" s="23"/>
      <c r="O142" s="59">
        <f>SUM(C142,G142,K142)</f>
        <v>0</v>
      </c>
      <c r="P142" s="26">
        <f>ROUND(O142/24,2)</f>
        <v>0</v>
      </c>
      <c r="Q142" s="27">
        <f>P142*2</f>
        <v>0</v>
      </c>
      <c r="R142" s="28">
        <v>0</v>
      </c>
    </row>
    <row r="143" spans="1:18" ht="21.75">
      <c r="A143" s="19" t="s">
        <v>63</v>
      </c>
      <c r="B143" s="20" t="s">
        <v>16</v>
      </c>
      <c r="C143" s="21">
        <v>4479</v>
      </c>
      <c r="D143" s="22">
        <f>ROUND(C143/18,2)</f>
        <v>248.83</v>
      </c>
      <c r="E143" s="22"/>
      <c r="F143" s="23">
        <f>SUM(D143,E144:E145)</f>
        <v>255.33</v>
      </c>
      <c r="G143" s="21">
        <v>3051</v>
      </c>
      <c r="H143" s="22">
        <f>ROUND(G143/18,2)</f>
        <v>169.5</v>
      </c>
      <c r="I143" s="22"/>
      <c r="J143" s="23">
        <f>SUM(H143,I144:I145)</f>
        <v>177</v>
      </c>
      <c r="K143" s="24">
        <v>152</v>
      </c>
      <c r="L143" s="22">
        <f>ROUND(K143/18,2)</f>
        <v>8.44</v>
      </c>
      <c r="M143" s="22"/>
      <c r="N143" s="23">
        <f>SUM(L143,M144:M145)</f>
        <v>8.44</v>
      </c>
      <c r="O143" s="25">
        <f>SUM(C143,G143,K143)</f>
        <v>7682</v>
      </c>
      <c r="P143" s="26">
        <f>ROUND(O143/36,2)</f>
        <v>213.39</v>
      </c>
      <c r="Q143" s="27" t="s">
        <v>23</v>
      </c>
      <c r="R143" s="28">
        <f>SUM(P143,Q144:Q145)</f>
        <v>220.39</v>
      </c>
    </row>
    <row r="144" spans="1:18" ht="21.75">
      <c r="A144" s="60"/>
      <c r="B144" s="20" t="s">
        <v>17</v>
      </c>
      <c r="C144" s="21">
        <v>39</v>
      </c>
      <c r="D144" s="22">
        <f>ROUND(C144/12,2)</f>
        <v>3.25</v>
      </c>
      <c r="E144" s="22">
        <f>D144*2</f>
        <v>6.5</v>
      </c>
      <c r="F144" s="23"/>
      <c r="G144" s="21">
        <v>45</v>
      </c>
      <c r="H144" s="22">
        <f>ROUND(G144/12,2)</f>
        <v>3.75</v>
      </c>
      <c r="I144" s="22">
        <f>H144*2</f>
        <v>7.5</v>
      </c>
      <c r="J144" s="23"/>
      <c r="K144" s="29"/>
      <c r="L144" s="22">
        <f>ROUND(K144/12,2)</f>
        <v>0</v>
      </c>
      <c r="M144" s="22">
        <f>L144*2</f>
        <v>0</v>
      </c>
      <c r="N144" s="23"/>
      <c r="O144" s="25">
        <f>SUM(C144,G144,K144)</f>
        <v>84</v>
      </c>
      <c r="P144" s="26">
        <f>ROUND(O144/24,2)</f>
        <v>3.5</v>
      </c>
      <c r="Q144" s="27">
        <f>P144*2</f>
        <v>7</v>
      </c>
      <c r="R144" s="28">
        <v>0</v>
      </c>
    </row>
    <row r="145" spans="1:18" ht="21.75">
      <c r="A145" s="60"/>
      <c r="B145" s="20" t="s">
        <v>18</v>
      </c>
      <c r="C145" s="21"/>
      <c r="D145" s="22">
        <f>ROUND(C145/12,2)</f>
        <v>0</v>
      </c>
      <c r="E145" s="22">
        <f>D145*2</f>
        <v>0</v>
      </c>
      <c r="F145" s="23"/>
      <c r="G145" s="21"/>
      <c r="H145" s="22">
        <f>ROUND(G145/12,2)</f>
        <v>0</v>
      </c>
      <c r="I145" s="22">
        <f>H145*2</f>
        <v>0</v>
      </c>
      <c r="J145" s="23"/>
      <c r="K145" s="29"/>
      <c r="L145" s="22">
        <f>ROUND(K145/12,2)</f>
        <v>0</v>
      </c>
      <c r="M145" s="22">
        <f>L145*2</f>
        <v>0</v>
      </c>
      <c r="N145" s="23"/>
      <c r="O145" s="59">
        <f>SUM(C145,G145,K145)</f>
        <v>0</v>
      </c>
      <c r="P145" s="26">
        <f>ROUND(O145/24,2)</f>
        <v>0</v>
      </c>
      <c r="Q145" s="27">
        <f>P145*2</f>
        <v>0</v>
      </c>
      <c r="R145" s="28">
        <v>0</v>
      </c>
    </row>
    <row r="146" spans="1:18" ht="21.75">
      <c r="A146" s="61" t="s">
        <v>39</v>
      </c>
      <c r="B146" s="20" t="s">
        <v>16</v>
      </c>
      <c r="C146" s="21">
        <f>SUM(C128,C131,C134,C137,C140,C143)</f>
        <v>17596</v>
      </c>
      <c r="D146" s="22">
        <f>ROUND(C146/18,2)</f>
        <v>977.56</v>
      </c>
      <c r="E146" s="22"/>
      <c r="F146" s="23">
        <f>SUM(D146,E147:E148)</f>
        <v>1028.56</v>
      </c>
      <c r="G146" s="21">
        <f>SUM(G128,G131,G134,G137,G140,G143)</f>
        <v>17730</v>
      </c>
      <c r="H146" s="22">
        <f>ROUND(G146/18,2)</f>
        <v>985</v>
      </c>
      <c r="I146" s="22"/>
      <c r="J146" s="23">
        <f>SUM(H146,I147:I148)</f>
        <v>1035.66</v>
      </c>
      <c r="K146" s="21">
        <f>SUM(K128,K131,K134,K137,K140,K143)</f>
        <v>766</v>
      </c>
      <c r="L146" s="22">
        <f>ROUND(K146/18,2)</f>
        <v>42.56</v>
      </c>
      <c r="M146" s="22"/>
      <c r="N146" s="23">
        <f>SUM(L146,M147:M148)</f>
        <v>42.56</v>
      </c>
      <c r="O146" s="25">
        <f>SUM(C146,G146,K146)</f>
        <v>36092</v>
      </c>
      <c r="P146" s="26">
        <f>ROUND(O146/36,2)</f>
        <v>1002.56</v>
      </c>
      <c r="Q146" s="27" t="s">
        <v>23</v>
      </c>
      <c r="R146" s="28">
        <f>SUM(P146,Q147:Q148)</f>
        <v>1053.3999999999999</v>
      </c>
    </row>
    <row r="147" spans="1:18" ht="21.75">
      <c r="A147" s="60"/>
      <c r="B147" s="20" t="s">
        <v>17</v>
      </c>
      <c r="C147" s="21">
        <f>SUM(C129,C132,C135,C138,C141,C144)</f>
        <v>294</v>
      </c>
      <c r="D147" s="22">
        <f>ROUND(C147/12,2)</f>
        <v>24.5</v>
      </c>
      <c r="E147" s="22">
        <f>D147*2</f>
        <v>49</v>
      </c>
      <c r="F147" s="23"/>
      <c r="G147" s="21">
        <f>SUM(G129,G132,G135,G138,G141,G144)</f>
        <v>286</v>
      </c>
      <c r="H147" s="22">
        <f>ROUND(G147/12,2)</f>
        <v>23.83</v>
      </c>
      <c r="I147" s="22">
        <f>H147*2</f>
        <v>47.66</v>
      </c>
      <c r="J147" s="23"/>
      <c r="K147" s="21">
        <f>SUM(K129,K132,K135,K138,K141,K144)</f>
        <v>0</v>
      </c>
      <c r="L147" s="22">
        <f>ROUND(K147/12,2)</f>
        <v>0</v>
      </c>
      <c r="M147" s="22">
        <f>L147*2</f>
        <v>0</v>
      </c>
      <c r="N147" s="23"/>
      <c r="O147" s="25">
        <f>SUM(C147,G147,K147)</f>
        <v>580</v>
      </c>
      <c r="P147" s="26">
        <f>ROUND(O147/24,2)</f>
        <v>24.17</v>
      </c>
      <c r="Q147" s="27">
        <f>P147*2</f>
        <v>48.34</v>
      </c>
      <c r="R147" s="28">
        <v>0</v>
      </c>
    </row>
    <row r="148" spans="1:18" ht="22.5" thickBot="1">
      <c r="A148" s="62"/>
      <c r="B148" s="31" t="s">
        <v>18</v>
      </c>
      <c r="C148" s="32">
        <f>SUM(C130,C133,C136,C139,C142,C145)</f>
        <v>12</v>
      </c>
      <c r="D148" s="33">
        <f>ROUND(C148/12,2)</f>
        <v>1</v>
      </c>
      <c r="E148" s="33">
        <f>D148*2</f>
        <v>2</v>
      </c>
      <c r="F148" s="34"/>
      <c r="G148" s="32">
        <f>SUM(G130,G133,G136,G139,G142,G145)</f>
        <v>18</v>
      </c>
      <c r="H148" s="33">
        <f>ROUND(G148/12,2)</f>
        <v>1.5</v>
      </c>
      <c r="I148" s="33">
        <f>H148*2</f>
        <v>3</v>
      </c>
      <c r="J148" s="34"/>
      <c r="K148" s="32">
        <f>SUM(K130,K133,K136,K139,K142,K145)</f>
        <v>0</v>
      </c>
      <c r="L148" s="33">
        <f>ROUND(K148/12,2)</f>
        <v>0</v>
      </c>
      <c r="M148" s="33">
        <f>L148*2</f>
        <v>0</v>
      </c>
      <c r="N148" s="34"/>
      <c r="O148" s="63">
        <f>SUM(C148,G148,K148)</f>
        <v>30</v>
      </c>
      <c r="P148" s="38">
        <f>ROUND(O148/24,2)</f>
        <v>1.25</v>
      </c>
      <c r="Q148" s="38">
        <f>P148*2</f>
        <v>2.5</v>
      </c>
      <c r="R148" s="39">
        <v>0</v>
      </c>
    </row>
    <row r="149" spans="1:18" ht="21.75">
      <c r="A149" s="40" t="s">
        <v>64</v>
      </c>
      <c r="B149" s="55"/>
      <c r="C149" s="42"/>
      <c r="D149" s="43"/>
      <c r="E149" s="43"/>
      <c r="F149" s="44"/>
      <c r="G149" s="42"/>
      <c r="H149" s="43"/>
      <c r="I149" s="45"/>
      <c r="J149" s="44"/>
      <c r="K149" s="64"/>
      <c r="L149" s="43"/>
      <c r="M149" s="45"/>
      <c r="N149" s="44"/>
      <c r="O149" s="65"/>
      <c r="P149" s="53"/>
      <c r="Q149" s="53"/>
      <c r="R149" s="50"/>
    </row>
    <row r="150" spans="1:18" ht="21.75">
      <c r="A150" s="19" t="s">
        <v>15</v>
      </c>
      <c r="B150" s="20" t="s">
        <v>16</v>
      </c>
      <c r="C150" s="21">
        <v>23165</v>
      </c>
      <c r="D150" s="22">
        <f>ROUND(C150/18,2)</f>
        <v>1286.94</v>
      </c>
      <c r="E150" s="22"/>
      <c r="F150" s="23">
        <f>SUM(D150,E151:E152)</f>
        <v>1322.796</v>
      </c>
      <c r="G150" s="21">
        <v>19524</v>
      </c>
      <c r="H150" s="22">
        <f>ROUND(G150/18,2)</f>
        <v>1084.67</v>
      </c>
      <c r="I150" s="22"/>
      <c r="J150" s="23">
        <f>SUM(H150,I151:I152)</f>
        <v>1120.076</v>
      </c>
      <c r="K150" s="21">
        <v>123</v>
      </c>
      <c r="L150" s="22">
        <f>ROUND(K150/18,2)</f>
        <v>6.83</v>
      </c>
      <c r="M150" s="22"/>
      <c r="N150" s="23">
        <f>SUM(L150,M151:M152)</f>
        <v>6.83</v>
      </c>
      <c r="O150" s="25">
        <f>SUM(C150,G150,K150)</f>
        <v>42812</v>
      </c>
      <c r="P150" s="26">
        <f>ROUND(O150/36,2)</f>
        <v>1189.22</v>
      </c>
      <c r="Q150" s="27" t="s">
        <v>23</v>
      </c>
      <c r="R150" s="28">
        <f>SUM(P150,Q151:Q152)</f>
        <v>1224.842</v>
      </c>
    </row>
    <row r="151" spans="1:18" ht="21.75">
      <c r="A151" s="60"/>
      <c r="B151" s="20" t="s">
        <v>17</v>
      </c>
      <c r="C151" s="21"/>
      <c r="D151" s="22">
        <f>ROUND(C151/12,2)</f>
        <v>0</v>
      </c>
      <c r="E151" s="22">
        <f>D151*1.8</f>
        <v>0</v>
      </c>
      <c r="F151" s="23"/>
      <c r="G151" s="21"/>
      <c r="H151" s="22">
        <f>ROUND(G151/12,2)</f>
        <v>0</v>
      </c>
      <c r="I151" s="22">
        <f>H151*1.8</f>
        <v>0</v>
      </c>
      <c r="J151" s="23"/>
      <c r="K151" s="21"/>
      <c r="L151" s="22">
        <f>ROUND(K151/12,2)</f>
        <v>0</v>
      </c>
      <c r="M151" s="22">
        <f>L151*1.8</f>
        <v>0</v>
      </c>
      <c r="N151" s="23"/>
      <c r="O151" s="59">
        <f>SUM(C151,G151,K151)</f>
        <v>0</v>
      </c>
      <c r="P151" s="27">
        <f>ROUND(O151/24,2)</f>
        <v>0</v>
      </c>
      <c r="Q151" s="27">
        <f>P151*1.8</f>
        <v>0</v>
      </c>
      <c r="R151" s="28">
        <v>0</v>
      </c>
    </row>
    <row r="152" spans="1:18" ht="22.5" thickBot="1">
      <c r="A152" s="62"/>
      <c r="B152" s="31" t="s">
        <v>18</v>
      </c>
      <c r="C152" s="70">
        <v>239</v>
      </c>
      <c r="D152" s="33">
        <f>ROUND(C152/12,2)</f>
        <v>19.92</v>
      </c>
      <c r="E152" s="33">
        <f>D152*1.8</f>
        <v>35.856</v>
      </c>
      <c r="F152" s="34"/>
      <c r="G152" s="70">
        <v>236</v>
      </c>
      <c r="H152" s="33">
        <f>ROUND(G152/12,2)</f>
        <v>19.67</v>
      </c>
      <c r="I152" s="33">
        <f>H152*1.8</f>
        <v>35.406000000000006</v>
      </c>
      <c r="J152" s="34"/>
      <c r="K152" s="70"/>
      <c r="L152" s="33">
        <f>ROUND(K152/12,2)</f>
        <v>0</v>
      </c>
      <c r="M152" s="33">
        <f>L152*1.8</f>
        <v>0</v>
      </c>
      <c r="N152" s="34"/>
      <c r="O152" s="63">
        <f>SUM(C152,G152,K152)</f>
        <v>475</v>
      </c>
      <c r="P152" s="38">
        <f>ROUND(O152/24,2)</f>
        <v>19.79</v>
      </c>
      <c r="Q152" s="38">
        <f>P152*1.8</f>
        <v>35.622</v>
      </c>
      <c r="R152" s="39">
        <v>0</v>
      </c>
    </row>
    <row r="153" spans="1:18" ht="21.75">
      <c r="A153" s="40" t="s">
        <v>65</v>
      </c>
      <c r="B153" s="55"/>
      <c r="C153" s="42"/>
      <c r="D153" s="43"/>
      <c r="E153" s="43"/>
      <c r="F153" s="44"/>
      <c r="G153" s="42"/>
      <c r="H153" s="43"/>
      <c r="I153" s="45"/>
      <c r="J153" s="44"/>
      <c r="K153" s="51"/>
      <c r="L153" s="43"/>
      <c r="M153" s="43"/>
      <c r="N153" s="44"/>
      <c r="O153" s="52"/>
      <c r="P153" s="53"/>
      <c r="Q153" s="49"/>
      <c r="R153" s="50"/>
    </row>
    <row r="154" spans="1:18" ht="21.75">
      <c r="A154" s="19" t="s">
        <v>66</v>
      </c>
      <c r="B154" s="20" t="s">
        <v>16</v>
      </c>
      <c r="C154" s="21">
        <v>26811</v>
      </c>
      <c r="D154" s="22">
        <f>ROUND(C154/18,2)</f>
        <v>1489.5</v>
      </c>
      <c r="E154" s="22"/>
      <c r="F154" s="23">
        <f>SUM(D154,E155:E157)</f>
        <v>1590.75</v>
      </c>
      <c r="G154" s="21">
        <v>26614</v>
      </c>
      <c r="H154" s="22">
        <f>ROUND(G154/18,2)</f>
        <v>1478.56</v>
      </c>
      <c r="I154" s="22"/>
      <c r="J154" s="23">
        <f>SUM(H154,I155:I157)</f>
        <v>1649.815</v>
      </c>
      <c r="K154" s="24">
        <v>1522</v>
      </c>
      <c r="L154" s="22">
        <f>ROUND(K154/18,2)</f>
        <v>84.56</v>
      </c>
      <c r="M154" s="22"/>
      <c r="N154" s="23">
        <f>SUM(L154,M155:M157)</f>
        <v>110.555</v>
      </c>
      <c r="O154" s="25">
        <f>SUM(C154,G154,K154)</f>
        <v>54947</v>
      </c>
      <c r="P154" s="26">
        <f>ROUND(O154/36,2)</f>
        <v>1526.31</v>
      </c>
      <c r="Q154" s="27" t="s">
        <v>23</v>
      </c>
      <c r="R154" s="28">
        <f>SUM(P154,Q155:Q157)</f>
        <v>1675.5599999999997</v>
      </c>
    </row>
    <row r="155" spans="1:18" ht="21.75">
      <c r="A155" s="60"/>
      <c r="B155" s="20" t="s">
        <v>67</v>
      </c>
      <c r="C155" s="21">
        <v>205</v>
      </c>
      <c r="D155" s="22">
        <f>ROUND(C155/12,2)</f>
        <v>17.08</v>
      </c>
      <c r="E155" s="22">
        <f>D155*1.5</f>
        <v>25.619999999999997</v>
      </c>
      <c r="F155" s="23"/>
      <c r="G155" s="21">
        <v>648</v>
      </c>
      <c r="H155" s="22">
        <f>ROUND(G155/12,2)</f>
        <v>54</v>
      </c>
      <c r="I155" s="22">
        <f>H155*1.5</f>
        <v>81</v>
      </c>
      <c r="J155" s="23"/>
      <c r="K155" s="29">
        <v>180</v>
      </c>
      <c r="L155" s="22">
        <f>ROUND(K155/12,2)</f>
        <v>15</v>
      </c>
      <c r="M155" s="22">
        <f>L155*1.5</f>
        <v>22.5</v>
      </c>
      <c r="N155" s="23"/>
      <c r="O155" s="25">
        <f>SUM(C155,G155,K155)</f>
        <v>1033</v>
      </c>
      <c r="P155" s="26">
        <f>ROUND(O155/24,2)</f>
        <v>43.04</v>
      </c>
      <c r="Q155" s="27">
        <f>P155*1.5</f>
        <v>64.56</v>
      </c>
      <c r="R155" s="28">
        <v>0</v>
      </c>
    </row>
    <row r="156" spans="1:18" ht="21.75">
      <c r="A156" s="60"/>
      <c r="B156" s="20" t="s">
        <v>17</v>
      </c>
      <c r="C156" s="21">
        <v>245</v>
      </c>
      <c r="D156" s="22">
        <f>ROUND(C156/12,2)</f>
        <v>20.42</v>
      </c>
      <c r="E156" s="22">
        <f>D156*1.5</f>
        <v>30.630000000000003</v>
      </c>
      <c r="F156" s="23"/>
      <c r="G156" s="21">
        <v>377</v>
      </c>
      <c r="H156" s="22">
        <f>ROUND(G156/12,2)</f>
        <v>31.42</v>
      </c>
      <c r="I156" s="22">
        <f>H156*1.5</f>
        <v>47.13</v>
      </c>
      <c r="J156" s="23"/>
      <c r="K156" s="29">
        <v>28</v>
      </c>
      <c r="L156" s="22">
        <f>ROUND(K156/12,2)</f>
        <v>2.33</v>
      </c>
      <c r="M156" s="22">
        <f>L156*1.5</f>
        <v>3.495</v>
      </c>
      <c r="N156" s="23"/>
      <c r="O156" s="25">
        <f>SUM(C156,G156,K156)</f>
        <v>650</v>
      </c>
      <c r="P156" s="26">
        <f>ROUND(O156/24,2)</f>
        <v>27.08</v>
      </c>
      <c r="Q156" s="27">
        <f>P156*1.5</f>
        <v>40.62</v>
      </c>
      <c r="R156" s="28">
        <v>0</v>
      </c>
    </row>
    <row r="157" spans="1:18" ht="21.75">
      <c r="A157" s="60"/>
      <c r="B157" s="20" t="s">
        <v>18</v>
      </c>
      <c r="C157" s="21">
        <v>360</v>
      </c>
      <c r="D157" s="22">
        <f>ROUND(C157/12,2)</f>
        <v>30</v>
      </c>
      <c r="E157" s="22">
        <f>D157*1.5</f>
        <v>45</v>
      </c>
      <c r="F157" s="23"/>
      <c r="G157" s="21">
        <v>345</v>
      </c>
      <c r="H157" s="22">
        <f>ROUND(G157/12,2)</f>
        <v>28.75</v>
      </c>
      <c r="I157" s="22">
        <f>H157*1.5</f>
        <v>43.125</v>
      </c>
      <c r="J157" s="23"/>
      <c r="K157" s="29"/>
      <c r="L157" s="22">
        <f>ROUND(K157/12,2)</f>
        <v>0</v>
      </c>
      <c r="M157" s="22">
        <f>L157*1.5</f>
        <v>0</v>
      </c>
      <c r="N157" s="23"/>
      <c r="O157" s="25">
        <f>SUM(C157,G157,K157)</f>
        <v>705</v>
      </c>
      <c r="P157" s="26">
        <f>ROUND(O157/24,2)</f>
        <v>29.38</v>
      </c>
      <c r="Q157" s="27">
        <f>P157*1.5</f>
        <v>44.07</v>
      </c>
      <c r="R157" s="28">
        <v>0</v>
      </c>
    </row>
    <row r="158" spans="1:18" ht="21.75">
      <c r="A158" s="19" t="s">
        <v>68</v>
      </c>
      <c r="B158" s="20" t="s">
        <v>16</v>
      </c>
      <c r="C158" s="21">
        <v>7388</v>
      </c>
      <c r="D158" s="22">
        <f>ROUND(C158/18,2)</f>
        <v>410.44</v>
      </c>
      <c r="E158" s="22"/>
      <c r="F158" s="23">
        <f>SUM(D158,E159:E161)</f>
        <v>644.935</v>
      </c>
      <c r="G158" s="21">
        <v>8861</v>
      </c>
      <c r="H158" s="22">
        <f>ROUND(G158/18,2)</f>
        <v>492.28</v>
      </c>
      <c r="I158" s="22"/>
      <c r="J158" s="23">
        <f>SUM(H158,I159:I161)</f>
        <v>685.78</v>
      </c>
      <c r="K158" s="24">
        <v>553</v>
      </c>
      <c r="L158" s="22">
        <f>ROUND(K158/18,2)</f>
        <v>30.72</v>
      </c>
      <c r="M158" s="22"/>
      <c r="N158" s="23">
        <f>SUM(L158,M159:M161)</f>
        <v>53.34</v>
      </c>
      <c r="O158" s="25">
        <f>SUM(C158,G158,K158)</f>
        <v>16802</v>
      </c>
      <c r="P158" s="26">
        <f>ROUND(O158/36,2)</f>
        <v>466.72</v>
      </c>
      <c r="Q158" s="27" t="s">
        <v>23</v>
      </c>
      <c r="R158" s="28">
        <f>SUM(P158,Q159:Q161)</f>
        <v>692.0350000000001</v>
      </c>
    </row>
    <row r="159" spans="1:18" ht="21.75">
      <c r="A159" s="60"/>
      <c r="B159" s="20" t="s">
        <v>67</v>
      </c>
      <c r="C159" s="21">
        <v>180</v>
      </c>
      <c r="D159" s="22">
        <f>ROUND(C159/12,2)</f>
        <v>15</v>
      </c>
      <c r="E159" s="22">
        <f>D159*1.5</f>
        <v>22.5</v>
      </c>
      <c r="F159" s="23"/>
      <c r="G159" s="21">
        <v>498</v>
      </c>
      <c r="H159" s="22">
        <f>ROUND(G159/12,2)</f>
        <v>41.5</v>
      </c>
      <c r="I159" s="22">
        <f>H159*1.5</f>
        <v>62.25</v>
      </c>
      <c r="J159" s="23"/>
      <c r="K159" s="29">
        <v>90</v>
      </c>
      <c r="L159" s="22">
        <f>ROUND(K159/12,2)</f>
        <v>7.5</v>
      </c>
      <c r="M159" s="22">
        <f>L159*1.5</f>
        <v>11.25</v>
      </c>
      <c r="N159" s="23"/>
      <c r="O159" s="25">
        <f>SUM(C159,G159,K159)</f>
        <v>768</v>
      </c>
      <c r="P159" s="26">
        <f>ROUND(O159/24,2)</f>
        <v>32</v>
      </c>
      <c r="Q159" s="27">
        <f>P159*1.5</f>
        <v>48</v>
      </c>
      <c r="R159" s="28">
        <v>0</v>
      </c>
    </row>
    <row r="160" spans="1:18" ht="21.75">
      <c r="A160" s="60"/>
      <c r="B160" s="20" t="s">
        <v>17</v>
      </c>
      <c r="C160" s="21">
        <v>565</v>
      </c>
      <c r="D160" s="22">
        <f>ROUND(C160/12,2)</f>
        <v>47.08</v>
      </c>
      <c r="E160" s="22">
        <f>D160*1.5</f>
        <v>70.62</v>
      </c>
      <c r="F160" s="23"/>
      <c r="G160" s="21">
        <v>321</v>
      </c>
      <c r="H160" s="22">
        <f>ROUND(G160/12,2)</f>
        <v>26.75</v>
      </c>
      <c r="I160" s="22">
        <f>H160*1.5</f>
        <v>40.125</v>
      </c>
      <c r="J160" s="23"/>
      <c r="K160" s="24"/>
      <c r="L160" s="22">
        <f>ROUND(K160/12,2)</f>
        <v>0</v>
      </c>
      <c r="M160" s="22">
        <f>L160*1.5</f>
        <v>0</v>
      </c>
      <c r="N160" s="23"/>
      <c r="O160" s="25">
        <f>SUM(C160,G160,K160)</f>
        <v>886</v>
      </c>
      <c r="P160" s="26">
        <f>ROUND(O160/24,2)</f>
        <v>36.92</v>
      </c>
      <c r="Q160" s="27">
        <f>P160*1.5</f>
        <v>55.38</v>
      </c>
      <c r="R160" s="28">
        <v>0</v>
      </c>
    </row>
    <row r="161" spans="1:18" ht="21.75">
      <c r="A161" s="60"/>
      <c r="B161" s="20" t="s">
        <v>18</v>
      </c>
      <c r="C161" s="21">
        <v>1131</v>
      </c>
      <c r="D161" s="22">
        <f>ROUND(C161/12,2)</f>
        <v>94.25</v>
      </c>
      <c r="E161" s="22">
        <f>D161*1.5</f>
        <v>141.375</v>
      </c>
      <c r="F161" s="23"/>
      <c r="G161" s="21">
        <v>729</v>
      </c>
      <c r="H161" s="22">
        <f>ROUND(G161/12,2)</f>
        <v>60.75</v>
      </c>
      <c r="I161" s="22">
        <f>H161*1.5</f>
        <v>91.125</v>
      </c>
      <c r="J161" s="23"/>
      <c r="K161" s="24">
        <v>91</v>
      </c>
      <c r="L161" s="22">
        <f>ROUND(K161/12,2)</f>
        <v>7.58</v>
      </c>
      <c r="M161" s="22">
        <f>L161*1.5</f>
        <v>11.370000000000001</v>
      </c>
      <c r="N161" s="23"/>
      <c r="O161" s="25">
        <f>SUM(C161,G161,K161)</f>
        <v>1951</v>
      </c>
      <c r="P161" s="26">
        <f>ROUND(O161/24,2)</f>
        <v>81.29</v>
      </c>
      <c r="Q161" s="27">
        <f>P161*1.5</f>
        <v>121.935</v>
      </c>
      <c r="R161" s="28">
        <v>0</v>
      </c>
    </row>
    <row r="162" spans="1:18" ht="21.75">
      <c r="A162" s="19" t="s">
        <v>69</v>
      </c>
      <c r="B162" s="20" t="s">
        <v>16</v>
      </c>
      <c r="C162" s="21">
        <v>4054</v>
      </c>
      <c r="D162" s="22">
        <f>ROUND(C162/18,2)</f>
        <v>225.22</v>
      </c>
      <c r="E162" s="22"/>
      <c r="F162" s="23">
        <f>SUM(D162,E163:E165)</f>
        <v>266.47</v>
      </c>
      <c r="G162" s="21">
        <v>4097</v>
      </c>
      <c r="H162" s="22">
        <f>ROUND(G162/18,2)</f>
        <v>227.61</v>
      </c>
      <c r="I162" s="22"/>
      <c r="J162" s="23">
        <f>SUM(H162,I163:I165)</f>
        <v>244.11</v>
      </c>
      <c r="K162" s="24">
        <v>36</v>
      </c>
      <c r="L162" s="22">
        <f>ROUND(K162/18,2)</f>
        <v>2</v>
      </c>
      <c r="M162" s="22"/>
      <c r="N162" s="23">
        <f>SUM(L162,M163:M165)</f>
        <v>9.5</v>
      </c>
      <c r="O162" s="25">
        <f>SUM(C162,G162,K162)</f>
        <v>8187</v>
      </c>
      <c r="P162" s="26">
        <f>ROUND(O162/36,2)</f>
        <v>227.42</v>
      </c>
      <c r="Q162" s="27" t="s">
        <v>23</v>
      </c>
      <c r="R162" s="28">
        <f>SUM(P162,Q163:Q165)</f>
        <v>260.04499999999996</v>
      </c>
    </row>
    <row r="163" spans="1:18" ht="21.75">
      <c r="A163" s="60"/>
      <c r="B163" s="20" t="s">
        <v>67</v>
      </c>
      <c r="C163" s="21"/>
      <c r="D163" s="22">
        <f>ROUND(C163/12,2)</f>
        <v>0</v>
      </c>
      <c r="E163" s="22">
        <f>D163*1.5</f>
        <v>0</v>
      </c>
      <c r="F163" s="23"/>
      <c r="G163" s="21"/>
      <c r="H163" s="22">
        <f>ROUND(G163/12,2)</f>
        <v>0</v>
      </c>
      <c r="I163" s="22">
        <f>H163*1.5</f>
        <v>0</v>
      </c>
      <c r="J163" s="23"/>
      <c r="K163" s="29">
        <v>60</v>
      </c>
      <c r="L163" s="22">
        <f>ROUND(K163/12,2)</f>
        <v>5</v>
      </c>
      <c r="M163" s="22">
        <f>L163*1.5</f>
        <v>7.5</v>
      </c>
      <c r="N163" s="23"/>
      <c r="O163" s="25">
        <f>SUM(C163,G163,K163)</f>
        <v>60</v>
      </c>
      <c r="P163" s="26">
        <f>ROUND(O163/24,2)</f>
        <v>2.5</v>
      </c>
      <c r="Q163" s="27">
        <f>P163*1.5</f>
        <v>3.75</v>
      </c>
      <c r="R163" s="28">
        <v>0</v>
      </c>
    </row>
    <row r="164" spans="1:18" ht="21.75">
      <c r="A164" s="60"/>
      <c r="B164" s="20" t="s">
        <v>17</v>
      </c>
      <c r="C164" s="21">
        <v>30</v>
      </c>
      <c r="D164" s="22">
        <f>ROUND(C164/12,2)</f>
        <v>2.5</v>
      </c>
      <c r="E164" s="22">
        <f>D164*1.5</f>
        <v>3.75</v>
      </c>
      <c r="F164" s="23"/>
      <c r="G164" s="21">
        <v>60</v>
      </c>
      <c r="H164" s="22">
        <f>ROUND(G164/12,2)</f>
        <v>5</v>
      </c>
      <c r="I164" s="22">
        <f>H164*1.5</f>
        <v>7.5</v>
      </c>
      <c r="J164" s="23"/>
      <c r="K164" s="29"/>
      <c r="L164" s="22">
        <f>ROUND(K164/12,2)</f>
        <v>0</v>
      </c>
      <c r="M164" s="22">
        <f>L164*1.5</f>
        <v>0</v>
      </c>
      <c r="N164" s="23"/>
      <c r="O164" s="25">
        <f>SUM(C164,G164,K164)</f>
        <v>90</v>
      </c>
      <c r="P164" s="26">
        <f>ROUND(O164/24,2)</f>
        <v>3.75</v>
      </c>
      <c r="Q164" s="27">
        <f>P164*1.5</f>
        <v>5.625</v>
      </c>
      <c r="R164" s="28">
        <v>0</v>
      </c>
    </row>
    <row r="165" spans="1:18" ht="21.75">
      <c r="A165" s="60"/>
      <c r="B165" s="20" t="s">
        <v>18</v>
      </c>
      <c r="C165" s="21">
        <v>300</v>
      </c>
      <c r="D165" s="22">
        <f>ROUND(C165/12,2)</f>
        <v>25</v>
      </c>
      <c r="E165" s="22">
        <f>D165*1.5</f>
        <v>37.5</v>
      </c>
      <c r="F165" s="23"/>
      <c r="G165" s="21">
        <v>72</v>
      </c>
      <c r="H165" s="22">
        <f>ROUND(G165/12,2)</f>
        <v>6</v>
      </c>
      <c r="I165" s="22">
        <f>H165*1.5</f>
        <v>9</v>
      </c>
      <c r="J165" s="23"/>
      <c r="K165" s="29"/>
      <c r="L165" s="22">
        <f>ROUND(K165/12,2)</f>
        <v>0</v>
      </c>
      <c r="M165" s="22">
        <f>L165*1.5</f>
        <v>0</v>
      </c>
      <c r="N165" s="23"/>
      <c r="O165" s="25">
        <f>SUM(C165,G165,K165)</f>
        <v>372</v>
      </c>
      <c r="P165" s="26">
        <f>ROUND(O165/24,2)</f>
        <v>15.5</v>
      </c>
      <c r="Q165" s="27">
        <f>P165*1.5</f>
        <v>23.25</v>
      </c>
      <c r="R165" s="28">
        <v>0</v>
      </c>
    </row>
    <row r="166" spans="1:18" ht="21.75">
      <c r="A166" s="19" t="s">
        <v>70</v>
      </c>
      <c r="B166" s="20" t="s">
        <v>16</v>
      </c>
      <c r="C166" s="21">
        <v>9392</v>
      </c>
      <c r="D166" s="22">
        <f>ROUND(C166/18,2)</f>
        <v>521.78</v>
      </c>
      <c r="E166" s="22"/>
      <c r="F166" s="23">
        <f>SUM(D166,E167:E169)</f>
        <v>558.275</v>
      </c>
      <c r="G166" s="21">
        <v>8234</v>
      </c>
      <c r="H166" s="22">
        <f>ROUND(G166/18,2)</f>
        <v>457.44</v>
      </c>
      <c r="I166" s="22"/>
      <c r="J166" s="23">
        <f>SUM(H166,I167:I169)</f>
        <v>494.445</v>
      </c>
      <c r="K166" s="29"/>
      <c r="L166" s="22">
        <f>ROUND(K166/18,2)</f>
        <v>0</v>
      </c>
      <c r="M166" s="22"/>
      <c r="N166" s="23">
        <f>SUM(L166,M167:M169)</f>
        <v>0</v>
      </c>
      <c r="O166" s="25">
        <f>SUM(C166,G166,K166)</f>
        <v>17626</v>
      </c>
      <c r="P166" s="26">
        <f>ROUND(O166/36,2)</f>
        <v>489.61</v>
      </c>
      <c r="Q166" s="27" t="s">
        <v>23</v>
      </c>
      <c r="R166" s="28">
        <f>SUM(P166,Q167:Q169)</f>
        <v>526.36</v>
      </c>
    </row>
    <row r="167" spans="1:18" ht="21.75">
      <c r="A167" s="60"/>
      <c r="B167" s="20" t="s">
        <v>67</v>
      </c>
      <c r="C167" s="21">
        <v>106</v>
      </c>
      <c r="D167" s="22">
        <f>ROUND(C167/12,2)</f>
        <v>8.83</v>
      </c>
      <c r="E167" s="22">
        <f>D167*1.5</f>
        <v>13.245000000000001</v>
      </c>
      <c r="F167" s="23"/>
      <c r="G167" s="21">
        <v>60</v>
      </c>
      <c r="H167" s="22">
        <f>ROUND(G167/12,2)</f>
        <v>5</v>
      </c>
      <c r="I167" s="22">
        <f>H167*1.5</f>
        <v>7.5</v>
      </c>
      <c r="J167" s="23"/>
      <c r="K167" s="29"/>
      <c r="L167" s="22">
        <f>ROUND(K167/12,2)</f>
        <v>0</v>
      </c>
      <c r="M167" s="22">
        <f>L167*1.5</f>
        <v>0</v>
      </c>
      <c r="N167" s="23"/>
      <c r="O167" s="25">
        <f>SUM(C167,G167,K167)</f>
        <v>166</v>
      </c>
      <c r="P167" s="26">
        <f>ROUND(O167/24,2)</f>
        <v>6.92</v>
      </c>
      <c r="Q167" s="27">
        <f>P167*1.5</f>
        <v>10.379999999999999</v>
      </c>
      <c r="R167" s="28">
        <v>0</v>
      </c>
    </row>
    <row r="168" spans="1:18" ht="21.75">
      <c r="A168" s="60"/>
      <c r="B168" s="20" t="s">
        <v>17</v>
      </c>
      <c r="C168" s="21"/>
      <c r="D168" s="22">
        <f>ROUND(C168/12,2)</f>
        <v>0</v>
      </c>
      <c r="E168" s="22">
        <f>D168*1.5</f>
        <v>0</v>
      </c>
      <c r="F168" s="23"/>
      <c r="G168" s="21"/>
      <c r="H168" s="22">
        <f>ROUND(G168/12,2)</f>
        <v>0</v>
      </c>
      <c r="I168" s="22">
        <f>H168*1.5</f>
        <v>0</v>
      </c>
      <c r="J168" s="23"/>
      <c r="K168" s="29"/>
      <c r="L168" s="22">
        <f>ROUND(K168/12,2)</f>
        <v>0</v>
      </c>
      <c r="M168" s="22">
        <f>L168*1.5</f>
        <v>0</v>
      </c>
      <c r="N168" s="23"/>
      <c r="O168" s="25">
        <f>SUM(C168,G168,K168)</f>
        <v>0</v>
      </c>
      <c r="P168" s="26">
        <f>ROUND(O168/24,2)</f>
        <v>0</v>
      </c>
      <c r="Q168" s="27">
        <f>P168*1.5</f>
        <v>0</v>
      </c>
      <c r="R168" s="28">
        <v>0</v>
      </c>
    </row>
    <row r="169" spans="1:18" ht="21.75">
      <c r="A169" s="60"/>
      <c r="B169" s="20" t="s">
        <v>18</v>
      </c>
      <c r="C169" s="21">
        <v>186</v>
      </c>
      <c r="D169" s="22">
        <f>ROUND(C169/12,2)</f>
        <v>15.5</v>
      </c>
      <c r="E169" s="22">
        <f>D169*1.5</f>
        <v>23.25</v>
      </c>
      <c r="F169" s="23"/>
      <c r="G169" s="21">
        <v>236</v>
      </c>
      <c r="H169" s="22">
        <f>ROUND(G169/12,2)</f>
        <v>19.67</v>
      </c>
      <c r="I169" s="22">
        <f>H169*1.5</f>
        <v>29.505000000000003</v>
      </c>
      <c r="J169" s="23"/>
      <c r="K169" s="29"/>
      <c r="L169" s="22">
        <f>ROUND(K169/12,2)</f>
        <v>0</v>
      </c>
      <c r="M169" s="22">
        <f>L169*1.5</f>
        <v>0</v>
      </c>
      <c r="N169" s="23"/>
      <c r="O169" s="25">
        <f>SUM(C169,G169,K169)</f>
        <v>422</v>
      </c>
      <c r="P169" s="26">
        <f>ROUND(O169/24,2)</f>
        <v>17.58</v>
      </c>
      <c r="Q169" s="27">
        <f>P169*1.5</f>
        <v>26.369999999999997</v>
      </c>
      <c r="R169" s="28">
        <v>0</v>
      </c>
    </row>
    <row r="170" spans="1:18" ht="21.75">
      <c r="A170" s="19" t="s">
        <v>71</v>
      </c>
      <c r="B170" s="20" t="s">
        <v>16</v>
      </c>
      <c r="C170" s="21">
        <v>540</v>
      </c>
      <c r="D170" s="22">
        <f>ROUND(C170/18,2)</f>
        <v>30</v>
      </c>
      <c r="E170" s="22"/>
      <c r="F170" s="23">
        <f>SUM(D170,E171:E173)</f>
        <v>149.25</v>
      </c>
      <c r="G170" s="21">
        <v>1576</v>
      </c>
      <c r="H170" s="22">
        <f>ROUND(G170/18,2)</f>
        <v>87.56</v>
      </c>
      <c r="I170" s="22"/>
      <c r="J170" s="23">
        <f>SUM(H170,I171:I173)</f>
        <v>184.31</v>
      </c>
      <c r="K170" s="24"/>
      <c r="L170" s="22">
        <f>ROUND(K170/18,2)</f>
        <v>0</v>
      </c>
      <c r="M170" s="22"/>
      <c r="N170" s="23">
        <f>SUM(L170,M171:M173)</f>
        <v>0</v>
      </c>
      <c r="O170" s="25">
        <f>SUM(C170,G170,K170)</f>
        <v>2116</v>
      </c>
      <c r="P170" s="26">
        <f>ROUND(O170/36,2)</f>
        <v>58.78</v>
      </c>
      <c r="Q170" s="27" t="s">
        <v>23</v>
      </c>
      <c r="R170" s="28">
        <f>SUM(P170,Q171:Q173)</f>
        <v>166.79500000000002</v>
      </c>
    </row>
    <row r="171" spans="1:18" ht="21.75">
      <c r="A171" s="60"/>
      <c r="B171" s="20" t="s">
        <v>67</v>
      </c>
      <c r="C171" s="21">
        <v>60</v>
      </c>
      <c r="D171" s="22">
        <f>ROUND(C171/12,2)</f>
        <v>5</v>
      </c>
      <c r="E171" s="22">
        <f>D171*1.5</f>
        <v>7.5</v>
      </c>
      <c r="F171" s="23"/>
      <c r="G171" s="21"/>
      <c r="H171" s="22">
        <f>ROUND(G171/12,2)</f>
        <v>0</v>
      </c>
      <c r="I171" s="22">
        <f>H171*1.5</f>
        <v>0</v>
      </c>
      <c r="J171" s="23"/>
      <c r="K171" s="29"/>
      <c r="L171" s="22">
        <f>ROUND(K171/12,2)</f>
        <v>0</v>
      </c>
      <c r="M171" s="22">
        <f>L171*1.5</f>
        <v>0</v>
      </c>
      <c r="N171" s="23"/>
      <c r="O171" s="25">
        <f>SUM(C171,G171,K171)</f>
        <v>60</v>
      </c>
      <c r="P171" s="26">
        <f>ROUND(O171/24,2)</f>
        <v>2.5</v>
      </c>
      <c r="Q171" s="27">
        <f>P171*1.5</f>
        <v>3.75</v>
      </c>
      <c r="R171" s="28">
        <v>0</v>
      </c>
    </row>
    <row r="172" spans="1:18" ht="21.75">
      <c r="A172" s="60"/>
      <c r="B172" s="20" t="s">
        <v>17</v>
      </c>
      <c r="C172" s="21">
        <v>99</v>
      </c>
      <c r="D172" s="22">
        <f>ROUND(C172/12,2)</f>
        <v>8.25</v>
      </c>
      <c r="E172" s="22">
        <f>D172*1.5</f>
        <v>12.375</v>
      </c>
      <c r="F172" s="23"/>
      <c r="G172" s="21">
        <v>60</v>
      </c>
      <c r="H172" s="22">
        <f>ROUND(G172/12,2)</f>
        <v>5</v>
      </c>
      <c r="I172" s="22">
        <f>H172*1.5</f>
        <v>7.5</v>
      </c>
      <c r="J172" s="23"/>
      <c r="K172" s="29"/>
      <c r="L172" s="22">
        <f>ROUND(K172/12,2)</f>
        <v>0</v>
      </c>
      <c r="M172" s="22">
        <f>L172*1.5</f>
        <v>0</v>
      </c>
      <c r="N172" s="23"/>
      <c r="O172" s="25">
        <f>SUM(C172,G172,K172)</f>
        <v>159</v>
      </c>
      <c r="P172" s="26">
        <f>ROUND(O172/24,2)</f>
        <v>6.63</v>
      </c>
      <c r="Q172" s="27">
        <f>P172*1.5</f>
        <v>9.945</v>
      </c>
      <c r="R172" s="28">
        <v>0</v>
      </c>
    </row>
    <row r="173" spans="1:18" ht="21.75">
      <c r="A173" s="60"/>
      <c r="B173" s="20" t="s">
        <v>18</v>
      </c>
      <c r="C173" s="21">
        <v>795</v>
      </c>
      <c r="D173" s="22">
        <f>ROUND(C173/12,2)</f>
        <v>66.25</v>
      </c>
      <c r="E173" s="22">
        <f>D173*1.5</f>
        <v>99.375</v>
      </c>
      <c r="F173" s="23"/>
      <c r="G173" s="21">
        <v>714</v>
      </c>
      <c r="H173" s="22">
        <f>ROUND(G173/12,2)</f>
        <v>59.5</v>
      </c>
      <c r="I173" s="22">
        <f>H173*1.5</f>
        <v>89.25</v>
      </c>
      <c r="J173" s="23"/>
      <c r="K173" s="24"/>
      <c r="L173" s="22">
        <f>ROUND(K173/12,2)</f>
        <v>0</v>
      </c>
      <c r="M173" s="22">
        <f>L173*1.5</f>
        <v>0</v>
      </c>
      <c r="N173" s="23"/>
      <c r="O173" s="25">
        <f>SUM(C173,G173,K173)</f>
        <v>1509</v>
      </c>
      <c r="P173" s="26">
        <f>ROUND(O173/24,2)</f>
        <v>62.88</v>
      </c>
      <c r="Q173" s="27">
        <f>P173*1.5</f>
        <v>94.32000000000001</v>
      </c>
      <c r="R173" s="28">
        <v>0</v>
      </c>
    </row>
    <row r="174" spans="1:18" ht="21.75">
      <c r="A174" s="19" t="s">
        <v>72</v>
      </c>
      <c r="B174" s="20" t="s">
        <v>16</v>
      </c>
      <c r="C174" s="21"/>
      <c r="D174" s="22">
        <f>ROUND(C174/18,2)</f>
        <v>0</v>
      </c>
      <c r="E174" s="22"/>
      <c r="F174" s="23">
        <f>SUM(D174,E175:E177)</f>
        <v>0</v>
      </c>
      <c r="G174" s="21"/>
      <c r="H174" s="22">
        <f>ROUND(G174/18,2)</f>
        <v>0</v>
      </c>
      <c r="I174" s="22"/>
      <c r="J174" s="23">
        <f>SUM(H174,I175:I177)</f>
        <v>0</v>
      </c>
      <c r="K174" s="24"/>
      <c r="L174" s="22">
        <f>ROUND(K174/18,2)</f>
        <v>0</v>
      </c>
      <c r="M174" s="22"/>
      <c r="N174" s="23">
        <f>SUM(L174,M175:M177)</f>
        <v>0</v>
      </c>
      <c r="O174" s="25">
        <f>SUM(C174,G174,K174)</f>
        <v>0</v>
      </c>
      <c r="P174" s="26">
        <f>ROUND(O174/36,2)</f>
        <v>0</v>
      </c>
      <c r="Q174" s="27" t="s">
        <v>23</v>
      </c>
      <c r="R174" s="28">
        <f>SUM(P174,Q175:Q177)</f>
        <v>0</v>
      </c>
    </row>
    <row r="175" spans="1:18" ht="21.75">
      <c r="A175" s="60" t="s">
        <v>73</v>
      </c>
      <c r="B175" s="20" t="s">
        <v>67</v>
      </c>
      <c r="C175" s="21"/>
      <c r="D175" s="22">
        <f>ROUND(C175/12,2)</f>
        <v>0</v>
      </c>
      <c r="E175" s="22">
        <f>D175*1.5</f>
        <v>0</v>
      </c>
      <c r="F175" s="23"/>
      <c r="G175" s="21"/>
      <c r="H175" s="22">
        <f>ROUND(G175/12,2)</f>
        <v>0</v>
      </c>
      <c r="I175" s="22">
        <f>H175*1.5</f>
        <v>0</v>
      </c>
      <c r="J175" s="23"/>
      <c r="K175" s="29"/>
      <c r="L175" s="22">
        <f>ROUND(K175/12,2)</f>
        <v>0</v>
      </c>
      <c r="M175" s="22">
        <f>L175*1.5</f>
        <v>0</v>
      </c>
      <c r="N175" s="23"/>
      <c r="O175" s="25">
        <f>SUM(C175,G175,K175)</f>
        <v>0</v>
      </c>
      <c r="P175" s="26">
        <f>ROUND(O175/24,2)</f>
        <v>0</v>
      </c>
      <c r="Q175" s="27">
        <f>P175*1.5</f>
        <v>0</v>
      </c>
      <c r="R175" s="28">
        <v>0</v>
      </c>
    </row>
    <row r="176" spans="1:18" ht="21.75">
      <c r="A176" s="60"/>
      <c r="B176" s="20" t="s">
        <v>17</v>
      </c>
      <c r="C176" s="21"/>
      <c r="D176" s="22">
        <f>ROUND(C176/12,2)</f>
        <v>0</v>
      </c>
      <c r="E176" s="22">
        <f>D176*1.5</f>
        <v>0</v>
      </c>
      <c r="F176" s="23"/>
      <c r="G176" s="21"/>
      <c r="H176" s="22">
        <f>ROUND(G176/12,2)</f>
        <v>0</v>
      </c>
      <c r="I176" s="22">
        <f>H176*1.5</f>
        <v>0</v>
      </c>
      <c r="J176" s="23"/>
      <c r="K176" s="24"/>
      <c r="L176" s="22">
        <f>ROUND(K176/12,2)</f>
        <v>0</v>
      </c>
      <c r="M176" s="22">
        <f>L176*1.5</f>
        <v>0</v>
      </c>
      <c r="N176" s="23"/>
      <c r="O176" s="25">
        <f>SUM(C176,G176,K176)</f>
        <v>0</v>
      </c>
      <c r="P176" s="26">
        <f>ROUND(O176/24,2)</f>
        <v>0</v>
      </c>
      <c r="Q176" s="27">
        <f>P176*1.5</f>
        <v>0</v>
      </c>
      <c r="R176" s="28">
        <v>0</v>
      </c>
    </row>
    <row r="177" spans="1:18" ht="21.75">
      <c r="A177" s="60"/>
      <c r="B177" s="20" t="s">
        <v>18</v>
      </c>
      <c r="C177" s="21"/>
      <c r="D177" s="22">
        <f>ROUND(C177/12,2)</f>
        <v>0</v>
      </c>
      <c r="E177" s="22">
        <f>D177*1.5</f>
        <v>0</v>
      </c>
      <c r="F177" s="23"/>
      <c r="G177" s="21"/>
      <c r="H177" s="22">
        <f>ROUND(G177/12,2)</f>
        <v>0</v>
      </c>
      <c r="I177" s="22">
        <f>H177*1.5</f>
        <v>0</v>
      </c>
      <c r="J177" s="23"/>
      <c r="K177" s="24"/>
      <c r="L177" s="22">
        <f>ROUND(K177/12,2)</f>
        <v>0</v>
      </c>
      <c r="M177" s="22">
        <f>L177*1.5</f>
        <v>0</v>
      </c>
      <c r="N177" s="23"/>
      <c r="O177" s="25">
        <f>SUM(C177,G177,K177)</f>
        <v>0</v>
      </c>
      <c r="P177" s="26">
        <f>ROUND(O177/24,2)</f>
        <v>0</v>
      </c>
      <c r="Q177" s="27">
        <f>P177*1.5</f>
        <v>0</v>
      </c>
      <c r="R177" s="28">
        <v>0</v>
      </c>
    </row>
    <row r="178" spans="1:18" ht="21.75">
      <c r="A178" s="61" t="s">
        <v>39</v>
      </c>
      <c r="B178" s="20" t="s">
        <v>16</v>
      </c>
      <c r="C178" s="21">
        <f>SUM(C154,C158,C162,C166,C170,C174)</f>
        <v>48185</v>
      </c>
      <c r="D178" s="22">
        <f>ROUND(C178/18,2)</f>
        <v>2676.94</v>
      </c>
      <c r="E178" s="22" t="s">
        <v>23</v>
      </c>
      <c r="F178" s="23">
        <f>SUM(D178,E179:E181)</f>
        <v>3147.535</v>
      </c>
      <c r="G178" s="21">
        <f>SUM(G154,G158,G162,G166,G170,G174)</f>
        <v>49382</v>
      </c>
      <c r="H178" s="22">
        <f>ROUND(G178/18,2)</f>
        <v>2743.44</v>
      </c>
      <c r="I178" s="22" t="s">
        <v>23</v>
      </c>
      <c r="J178" s="23">
        <f>SUM(H178,I179:I181)</f>
        <v>3122.4</v>
      </c>
      <c r="K178" s="21">
        <f>SUM(K154,K158,K162,K166,K170,K174)</f>
        <v>2111</v>
      </c>
      <c r="L178" s="22">
        <f>ROUND(K178/18,2)</f>
        <v>117.28</v>
      </c>
      <c r="M178" s="22" t="s">
        <v>23</v>
      </c>
      <c r="N178" s="23">
        <f>SUM(L178,M179:M181)</f>
        <v>136.165</v>
      </c>
      <c r="O178" s="25">
        <f>SUM(C178,G178,K178)</f>
        <v>99678</v>
      </c>
      <c r="P178" s="26">
        <f>ROUND(O178/36,2)</f>
        <v>2768.83</v>
      </c>
      <c r="Q178" s="27" t="s">
        <v>23</v>
      </c>
      <c r="R178" s="28">
        <f>SUM(P178,Q179:Q181)</f>
        <v>3320.7850000000003</v>
      </c>
    </row>
    <row r="179" spans="1:18" ht="21.75">
      <c r="A179" s="60"/>
      <c r="B179" s="20" t="s">
        <v>67</v>
      </c>
      <c r="C179" s="21">
        <f>SUM(C155,C159,C163,C167,C171,C175)</f>
        <v>551</v>
      </c>
      <c r="D179" s="22">
        <f>ROUND(C179/123,2)</f>
        <v>4.48</v>
      </c>
      <c r="E179" s="22">
        <f>D179*1.5</f>
        <v>6.720000000000001</v>
      </c>
      <c r="F179" s="23">
        <v>0</v>
      </c>
      <c r="G179" s="21">
        <f>SUM(G155,G159,G163,G167,G171,G175)</f>
        <v>1206</v>
      </c>
      <c r="H179" s="22">
        <f>ROUND(G179/123,2)</f>
        <v>9.8</v>
      </c>
      <c r="I179" s="22">
        <f>H179*1.5</f>
        <v>14.700000000000001</v>
      </c>
      <c r="J179" s="23">
        <v>0</v>
      </c>
      <c r="K179" s="21">
        <f>SUM(K155,K159,K163,K167,K171,K175)</f>
        <v>330</v>
      </c>
      <c r="L179" s="22">
        <f>ROUND(K179/123,2)</f>
        <v>2.68</v>
      </c>
      <c r="M179" s="22">
        <f>L179*1.5</f>
        <v>4.0200000000000005</v>
      </c>
      <c r="N179" s="23">
        <v>0</v>
      </c>
      <c r="O179" s="25">
        <f>SUM(C179,G179,K179)</f>
        <v>2087</v>
      </c>
      <c r="P179" s="26">
        <f>ROUND(O179/24,2)</f>
        <v>86.96</v>
      </c>
      <c r="Q179" s="27">
        <f>P179*1.5</f>
        <v>130.44</v>
      </c>
      <c r="R179" s="28">
        <v>0</v>
      </c>
    </row>
    <row r="180" spans="1:18" ht="21.75">
      <c r="A180" s="60"/>
      <c r="B180" s="20" t="s">
        <v>17</v>
      </c>
      <c r="C180" s="21">
        <f>SUM(C156,C160,C164,C168,C172,C176)</f>
        <v>939</v>
      </c>
      <c r="D180" s="22">
        <f>ROUND(C180/12,2)</f>
        <v>78.25</v>
      </c>
      <c r="E180" s="22">
        <f>D180*1.5</f>
        <v>117.375</v>
      </c>
      <c r="F180" s="23">
        <v>0</v>
      </c>
      <c r="G180" s="21">
        <f>SUM(G156,G160,G164,G168,G172,G176)</f>
        <v>818</v>
      </c>
      <c r="H180" s="22">
        <f>ROUND(G180/12,2)</f>
        <v>68.17</v>
      </c>
      <c r="I180" s="22">
        <f>H180*1.5</f>
        <v>102.255</v>
      </c>
      <c r="J180" s="23">
        <v>0</v>
      </c>
      <c r="K180" s="21">
        <f>SUM(K156,K160,K164,K168,K172,K176)</f>
        <v>28</v>
      </c>
      <c r="L180" s="22">
        <f>ROUND(K180/12,2)</f>
        <v>2.33</v>
      </c>
      <c r="M180" s="22">
        <f>L180*1.5</f>
        <v>3.495</v>
      </c>
      <c r="N180" s="23">
        <v>0</v>
      </c>
      <c r="O180" s="25">
        <f>SUM(C180,G180,K180)</f>
        <v>1785</v>
      </c>
      <c r="P180" s="26">
        <f>ROUND(O180/24,2)</f>
        <v>74.38</v>
      </c>
      <c r="Q180" s="27">
        <f>P180*1.5</f>
        <v>111.57</v>
      </c>
      <c r="R180" s="28">
        <v>0</v>
      </c>
    </row>
    <row r="181" spans="1:18" ht="22.5" thickBot="1">
      <c r="A181" s="62"/>
      <c r="B181" s="31" t="s">
        <v>18</v>
      </c>
      <c r="C181" s="32">
        <f>SUM(C157,C161,C165,C169,C173,C177)</f>
        <v>2772</v>
      </c>
      <c r="D181" s="33">
        <f>ROUND(C181/12,2)</f>
        <v>231</v>
      </c>
      <c r="E181" s="33">
        <f>D181*1.5</f>
        <v>346.5</v>
      </c>
      <c r="F181" s="34">
        <v>0</v>
      </c>
      <c r="G181" s="32">
        <f>SUM(G157,G161,G165,G169,G173,G177)</f>
        <v>2096</v>
      </c>
      <c r="H181" s="33">
        <f>ROUND(G181/12,2)</f>
        <v>174.67</v>
      </c>
      <c r="I181" s="33">
        <f>H181*1.5</f>
        <v>262.005</v>
      </c>
      <c r="J181" s="34">
        <v>0</v>
      </c>
      <c r="K181" s="32">
        <f>SUM(K157,K161,K165,K169,K173,K177)</f>
        <v>91</v>
      </c>
      <c r="L181" s="33">
        <f>ROUND(K181/12,2)</f>
        <v>7.58</v>
      </c>
      <c r="M181" s="33">
        <f>L181*1.5</f>
        <v>11.370000000000001</v>
      </c>
      <c r="N181" s="34">
        <v>0</v>
      </c>
      <c r="O181" s="36">
        <f>SUM(C181,G181,K181)</f>
        <v>4959</v>
      </c>
      <c r="P181" s="37">
        <f>ROUND(O181/24,2)</f>
        <v>206.63</v>
      </c>
      <c r="Q181" s="38">
        <f>P181*1.5</f>
        <v>309.945</v>
      </c>
      <c r="R181" s="39">
        <v>0</v>
      </c>
    </row>
    <row r="182" spans="1:18" ht="21.75">
      <c r="A182" s="40" t="s">
        <v>74</v>
      </c>
      <c r="B182" s="55"/>
      <c r="C182" s="42"/>
      <c r="D182" s="43"/>
      <c r="E182" s="43"/>
      <c r="F182" s="44"/>
      <c r="G182" s="42"/>
      <c r="H182" s="43"/>
      <c r="I182" s="45"/>
      <c r="J182" s="44"/>
      <c r="K182" s="64"/>
      <c r="L182" s="43"/>
      <c r="M182" s="45"/>
      <c r="N182" s="44"/>
      <c r="O182" s="65"/>
      <c r="P182" s="53"/>
      <c r="Q182" s="53"/>
      <c r="R182" s="50"/>
    </row>
    <row r="183" spans="1:18" ht="21.75">
      <c r="A183" s="19" t="s">
        <v>15</v>
      </c>
      <c r="B183" s="20" t="s">
        <v>16</v>
      </c>
      <c r="C183" s="21">
        <v>4969</v>
      </c>
      <c r="D183" s="22">
        <f>ROUND(C183/18,2)</f>
        <v>276.06</v>
      </c>
      <c r="E183" s="22"/>
      <c r="F183" s="23">
        <f>SUM(D183,E184:E185)</f>
        <v>276.06</v>
      </c>
      <c r="G183" s="21">
        <v>4725</v>
      </c>
      <c r="H183" s="22">
        <f>ROUND(G183/18,2)</f>
        <v>262.5</v>
      </c>
      <c r="I183" s="22"/>
      <c r="J183" s="23">
        <f>SUM(H183,I184:I185)</f>
        <v>262.5</v>
      </c>
      <c r="K183" s="29"/>
      <c r="L183" s="22">
        <f>ROUND(K183/18,2)</f>
        <v>0</v>
      </c>
      <c r="M183" s="22"/>
      <c r="N183" s="23">
        <f>SUM(L183,M184:M185)</f>
        <v>0</v>
      </c>
      <c r="O183" s="25">
        <f>SUM(C183,G183,K183)</f>
        <v>9694</v>
      </c>
      <c r="P183" s="26">
        <f>ROUND(O183/36,2)</f>
        <v>269.28</v>
      </c>
      <c r="Q183" s="27" t="s">
        <v>23</v>
      </c>
      <c r="R183" s="28">
        <f>SUM(P183,Q184:Q185)</f>
        <v>269.28</v>
      </c>
    </row>
    <row r="184" spans="1:18" ht="21.75">
      <c r="A184" s="60"/>
      <c r="B184" s="20" t="s">
        <v>17</v>
      </c>
      <c r="C184" s="21"/>
      <c r="D184" s="22">
        <f>ROUND(C184/12,2)</f>
        <v>0</v>
      </c>
      <c r="E184" s="22">
        <f>D184*1</f>
        <v>0</v>
      </c>
      <c r="F184" s="23"/>
      <c r="G184" s="21"/>
      <c r="H184" s="22">
        <f>ROUND(G184/12,2)</f>
        <v>0</v>
      </c>
      <c r="I184" s="22">
        <f>H184*1</f>
        <v>0</v>
      </c>
      <c r="J184" s="23"/>
      <c r="K184" s="29"/>
      <c r="L184" s="22">
        <f>ROUND(K184/12,2)</f>
        <v>0</v>
      </c>
      <c r="M184" s="22">
        <f>L184*1</f>
        <v>0</v>
      </c>
      <c r="N184" s="23"/>
      <c r="O184" s="59">
        <f>SUM(C184,G184,K184)</f>
        <v>0</v>
      </c>
      <c r="P184" s="27">
        <f>ROUND(O184/24,2)</f>
        <v>0</v>
      </c>
      <c r="Q184" s="27">
        <f>P184*1</f>
        <v>0</v>
      </c>
      <c r="R184" s="28">
        <v>0</v>
      </c>
    </row>
    <row r="185" spans="1:18" ht="22.5" thickBot="1">
      <c r="A185" s="62"/>
      <c r="B185" s="31" t="s">
        <v>18</v>
      </c>
      <c r="C185" s="32"/>
      <c r="D185" s="33">
        <f>ROUND(C185/12,2)</f>
        <v>0</v>
      </c>
      <c r="E185" s="33">
        <f>D185*1</f>
        <v>0</v>
      </c>
      <c r="F185" s="34"/>
      <c r="G185" s="32"/>
      <c r="H185" s="33">
        <f>ROUND(G185/12,2)</f>
        <v>0</v>
      </c>
      <c r="I185" s="33">
        <f>H185*1</f>
        <v>0</v>
      </c>
      <c r="J185" s="34"/>
      <c r="K185" s="35"/>
      <c r="L185" s="33">
        <f>ROUND(K185/12,2)</f>
        <v>0</v>
      </c>
      <c r="M185" s="33">
        <f>L185*1</f>
        <v>0</v>
      </c>
      <c r="N185" s="34"/>
      <c r="O185" s="63">
        <f>SUM(C185,G185,K185)</f>
        <v>0</v>
      </c>
      <c r="P185" s="38">
        <f>ROUND(O185/24,2)</f>
        <v>0</v>
      </c>
      <c r="Q185" s="38">
        <f>P185*1</f>
        <v>0</v>
      </c>
      <c r="R185" s="39">
        <v>0</v>
      </c>
    </row>
    <row r="186" spans="1:18" ht="21.75">
      <c r="A186" s="40" t="s">
        <v>75</v>
      </c>
      <c r="B186" s="55"/>
      <c r="C186" s="42"/>
      <c r="D186" s="43"/>
      <c r="E186" s="43"/>
      <c r="F186" s="44"/>
      <c r="G186" s="42"/>
      <c r="H186" s="43"/>
      <c r="I186" s="45"/>
      <c r="J186" s="44"/>
      <c r="K186" s="51"/>
      <c r="L186" s="43"/>
      <c r="M186" s="43"/>
      <c r="N186" s="44"/>
      <c r="O186" s="52"/>
      <c r="P186" s="53"/>
      <c r="Q186" s="49"/>
      <c r="R186" s="50"/>
    </row>
    <row r="187" spans="1:18" ht="21.75">
      <c r="A187" s="19" t="s">
        <v>76</v>
      </c>
      <c r="B187" s="20" t="s">
        <v>16</v>
      </c>
      <c r="C187" s="21">
        <v>2235</v>
      </c>
      <c r="D187" s="22">
        <f>ROUND(C187/18,2)</f>
        <v>124.17</v>
      </c>
      <c r="E187" s="22"/>
      <c r="F187" s="23">
        <f>SUM(D187,E188:E189)</f>
        <v>124.17</v>
      </c>
      <c r="G187" s="21">
        <v>3251</v>
      </c>
      <c r="H187" s="22">
        <f>ROUND(G187/18,2)</f>
        <v>180.61</v>
      </c>
      <c r="I187" s="22"/>
      <c r="J187" s="23">
        <f>SUM(H187,I188:I189)</f>
        <v>180.61</v>
      </c>
      <c r="K187" s="21">
        <v>32</v>
      </c>
      <c r="L187" s="22">
        <f>ROUND(K187/18,2)</f>
        <v>1.78</v>
      </c>
      <c r="M187" s="22"/>
      <c r="N187" s="23">
        <f>SUM(L187,M188:M189)</f>
        <v>1.78</v>
      </c>
      <c r="O187" s="25">
        <f>SUM(C187,G187,K187)</f>
        <v>5518</v>
      </c>
      <c r="P187" s="26">
        <f>ROUND(O187/36,2)</f>
        <v>153.28</v>
      </c>
      <c r="Q187" s="27" t="s">
        <v>23</v>
      </c>
      <c r="R187" s="28">
        <f>SUM(P187,Q188:Q189)</f>
        <v>153.28</v>
      </c>
    </row>
    <row r="188" spans="1:18" ht="21.75">
      <c r="A188" s="60"/>
      <c r="B188" s="20" t="s">
        <v>17</v>
      </c>
      <c r="C188" s="21"/>
      <c r="D188" s="22">
        <f>ROUND(C188/12,2)</f>
        <v>0</v>
      </c>
      <c r="E188" s="22">
        <f>D188*1</f>
        <v>0</v>
      </c>
      <c r="F188" s="23"/>
      <c r="G188" s="21"/>
      <c r="H188" s="22">
        <f>ROUND(G188/12,2)</f>
        <v>0</v>
      </c>
      <c r="I188" s="22">
        <f>H188*1</f>
        <v>0</v>
      </c>
      <c r="J188" s="23"/>
      <c r="K188" s="21"/>
      <c r="L188" s="22">
        <f>ROUND(K188/12,2)</f>
        <v>0</v>
      </c>
      <c r="M188" s="22">
        <f>L188*1</f>
        <v>0</v>
      </c>
      <c r="N188" s="23"/>
      <c r="O188" s="25">
        <f>SUM(C188,G188,K188)</f>
        <v>0</v>
      </c>
      <c r="P188" s="27">
        <f>ROUND(O188/24,2)</f>
        <v>0</v>
      </c>
      <c r="Q188" s="27">
        <f>P188*1</f>
        <v>0</v>
      </c>
      <c r="R188" s="28">
        <v>0</v>
      </c>
    </row>
    <row r="189" spans="1:18" ht="21.75">
      <c r="A189" s="60"/>
      <c r="B189" s="20" t="s">
        <v>18</v>
      </c>
      <c r="C189" s="21"/>
      <c r="D189" s="22">
        <f>ROUND(C189/12,2)</f>
        <v>0</v>
      </c>
      <c r="E189" s="22">
        <f>D189*1</f>
        <v>0</v>
      </c>
      <c r="F189" s="23"/>
      <c r="G189" s="21"/>
      <c r="H189" s="22">
        <f>ROUND(G189/12,2)</f>
        <v>0</v>
      </c>
      <c r="I189" s="22">
        <f>H189*1</f>
        <v>0</v>
      </c>
      <c r="J189" s="23"/>
      <c r="K189" s="21"/>
      <c r="L189" s="22">
        <f>ROUND(K189/12,2)</f>
        <v>0</v>
      </c>
      <c r="M189" s="22">
        <f>L189*1</f>
        <v>0</v>
      </c>
      <c r="N189" s="23"/>
      <c r="O189" s="59">
        <f>SUM(C189,G189,K189)</f>
        <v>0</v>
      </c>
      <c r="P189" s="27">
        <f>ROUND(O189/24,2)</f>
        <v>0</v>
      </c>
      <c r="Q189" s="27">
        <f>P189*1</f>
        <v>0</v>
      </c>
      <c r="R189" s="28">
        <v>0</v>
      </c>
    </row>
    <row r="190" spans="1:18" ht="21.75">
      <c r="A190" s="19" t="s">
        <v>77</v>
      </c>
      <c r="B190" s="20" t="s">
        <v>16</v>
      </c>
      <c r="C190" s="21">
        <v>1398</v>
      </c>
      <c r="D190" s="22">
        <f>ROUND(C190/18,2)</f>
        <v>77.67</v>
      </c>
      <c r="E190" s="22"/>
      <c r="F190" s="23">
        <f>SUM(D190,E191:E192)</f>
        <v>89.42</v>
      </c>
      <c r="G190" s="21">
        <f>596+1492</f>
        <v>2088</v>
      </c>
      <c r="H190" s="22">
        <f>ROUND(G190/18,2)</f>
        <v>116</v>
      </c>
      <c r="I190" s="22"/>
      <c r="J190" s="23">
        <f>SUM(H190,I191:I192)</f>
        <v>118.5</v>
      </c>
      <c r="K190" s="21"/>
      <c r="L190" s="22">
        <f>ROUND(K190/18,2)</f>
        <v>0</v>
      </c>
      <c r="M190" s="22"/>
      <c r="N190" s="23">
        <f>SUM(L190,M191:M192)</f>
        <v>2</v>
      </c>
      <c r="O190" s="25">
        <f>SUM(C190,G190,K190)</f>
        <v>3486</v>
      </c>
      <c r="P190" s="26">
        <f>ROUND(O190/36,2)</f>
        <v>96.83</v>
      </c>
      <c r="Q190" s="27" t="s">
        <v>23</v>
      </c>
      <c r="R190" s="28">
        <f>SUM(P190,Q191:Q192)</f>
        <v>104.96</v>
      </c>
    </row>
    <row r="191" spans="1:18" ht="21.75">
      <c r="A191" s="60"/>
      <c r="B191" s="20" t="s">
        <v>17</v>
      </c>
      <c r="C191" s="21">
        <v>129</v>
      </c>
      <c r="D191" s="22">
        <f>ROUND(C191/12,2)</f>
        <v>10.75</v>
      </c>
      <c r="E191" s="22">
        <f>D191*1</f>
        <v>10.75</v>
      </c>
      <c r="F191" s="23"/>
      <c r="G191" s="21"/>
      <c r="H191" s="22">
        <f>ROUND(G191/12,2)</f>
        <v>0</v>
      </c>
      <c r="I191" s="22">
        <f>H191*1</f>
        <v>0</v>
      </c>
      <c r="J191" s="23"/>
      <c r="K191" s="21">
        <v>24</v>
      </c>
      <c r="L191" s="22">
        <f>ROUND(K191/12,2)</f>
        <v>2</v>
      </c>
      <c r="M191" s="22">
        <f>L191*1</f>
        <v>2</v>
      </c>
      <c r="N191" s="23"/>
      <c r="O191" s="25">
        <f>SUM(C191,G191,K191)</f>
        <v>153</v>
      </c>
      <c r="P191" s="27">
        <f>ROUND(O191/24,2)</f>
        <v>6.38</v>
      </c>
      <c r="Q191" s="27">
        <f>P191*1</f>
        <v>6.38</v>
      </c>
      <c r="R191" s="28">
        <v>0</v>
      </c>
    </row>
    <row r="192" spans="1:18" ht="21.75">
      <c r="A192" s="60"/>
      <c r="B192" s="20" t="s">
        <v>18</v>
      </c>
      <c r="C192" s="21">
        <v>12</v>
      </c>
      <c r="D192" s="22">
        <f>ROUND(C192/12,2)</f>
        <v>1</v>
      </c>
      <c r="E192" s="22">
        <f>D192*1</f>
        <v>1</v>
      </c>
      <c r="F192" s="23"/>
      <c r="G192" s="21">
        <v>30</v>
      </c>
      <c r="H192" s="22">
        <f>ROUND(G192/12,2)</f>
        <v>2.5</v>
      </c>
      <c r="I192" s="22">
        <f>H192*1</f>
        <v>2.5</v>
      </c>
      <c r="J192" s="23"/>
      <c r="K192" s="21"/>
      <c r="L192" s="22">
        <f>ROUND(K192/12,2)</f>
        <v>0</v>
      </c>
      <c r="M192" s="22">
        <f>L192*1</f>
        <v>0</v>
      </c>
      <c r="N192" s="23"/>
      <c r="O192" s="59">
        <f>SUM(C192,G192,K192)</f>
        <v>42</v>
      </c>
      <c r="P192" s="27">
        <f>ROUND(O192/24,2)</f>
        <v>1.75</v>
      </c>
      <c r="Q192" s="27">
        <f>P192*1</f>
        <v>1.75</v>
      </c>
      <c r="R192" s="28">
        <v>0</v>
      </c>
    </row>
    <row r="193" spans="1:18" ht="21.75">
      <c r="A193" s="19" t="s">
        <v>78</v>
      </c>
      <c r="B193" s="20" t="s">
        <v>16</v>
      </c>
      <c r="C193" s="21">
        <v>2634</v>
      </c>
      <c r="D193" s="22">
        <f>ROUND(C193/18,2)</f>
        <v>146.33</v>
      </c>
      <c r="E193" s="22"/>
      <c r="F193" s="23">
        <f>SUM(D193,E194:E195)</f>
        <v>152.16000000000003</v>
      </c>
      <c r="G193" s="21">
        <v>2946</v>
      </c>
      <c r="H193" s="22">
        <f>ROUND(G193/18,2)</f>
        <v>163.67</v>
      </c>
      <c r="I193" s="22"/>
      <c r="J193" s="23">
        <f>SUM(H193,I194:I195)</f>
        <v>167.83999999999997</v>
      </c>
      <c r="K193" s="21"/>
      <c r="L193" s="22">
        <f>ROUND(K193/18,2)</f>
        <v>0</v>
      </c>
      <c r="M193" s="22"/>
      <c r="N193" s="23">
        <f>SUM(L193,M194:M195)</f>
        <v>0</v>
      </c>
      <c r="O193" s="25">
        <f>SUM(C193,G193,K193)</f>
        <v>5580</v>
      </c>
      <c r="P193" s="26">
        <f>ROUND(O193/36,2)</f>
        <v>155</v>
      </c>
      <c r="Q193" s="27" t="s">
        <v>23</v>
      </c>
      <c r="R193" s="28">
        <f>SUM(P193,Q194:Q195)</f>
        <v>160</v>
      </c>
    </row>
    <row r="194" spans="1:18" ht="21.75">
      <c r="A194" s="60"/>
      <c r="B194" s="20" t="s">
        <v>17</v>
      </c>
      <c r="C194" s="21">
        <v>70</v>
      </c>
      <c r="D194" s="22">
        <f>ROUND(C194/12,2)</f>
        <v>5.83</v>
      </c>
      <c r="E194" s="22">
        <f>D194*1</f>
        <v>5.83</v>
      </c>
      <c r="F194" s="23"/>
      <c r="G194" s="21">
        <v>50</v>
      </c>
      <c r="H194" s="22">
        <f>ROUND(G194/12,2)</f>
        <v>4.17</v>
      </c>
      <c r="I194" s="22">
        <f>H194*1</f>
        <v>4.17</v>
      </c>
      <c r="J194" s="23"/>
      <c r="K194" s="21"/>
      <c r="L194" s="22">
        <f>ROUND(K194/12,2)</f>
        <v>0</v>
      </c>
      <c r="M194" s="22">
        <f>L194*1</f>
        <v>0</v>
      </c>
      <c r="N194" s="23"/>
      <c r="O194" s="25">
        <f>SUM(C194,G194,K194)</f>
        <v>120</v>
      </c>
      <c r="P194" s="27">
        <f>ROUND(O194/24,2)</f>
        <v>5</v>
      </c>
      <c r="Q194" s="27">
        <f>P194*1</f>
        <v>5</v>
      </c>
      <c r="R194" s="28">
        <v>0</v>
      </c>
    </row>
    <row r="195" spans="1:18" ht="21.75">
      <c r="A195" s="60"/>
      <c r="B195" s="20" t="s">
        <v>18</v>
      </c>
      <c r="C195" s="21"/>
      <c r="D195" s="22">
        <f>ROUND(C195/12,2)</f>
        <v>0</v>
      </c>
      <c r="E195" s="22">
        <f>D195*1</f>
        <v>0</v>
      </c>
      <c r="F195" s="23"/>
      <c r="G195" s="21"/>
      <c r="H195" s="22">
        <f>ROUND(G195/12,2)</f>
        <v>0</v>
      </c>
      <c r="I195" s="22">
        <f>H195*1</f>
        <v>0</v>
      </c>
      <c r="J195" s="23"/>
      <c r="K195" s="21"/>
      <c r="L195" s="22">
        <f>ROUND(K195/12,2)</f>
        <v>0</v>
      </c>
      <c r="M195" s="22">
        <f>L195*1</f>
        <v>0</v>
      </c>
      <c r="N195" s="23"/>
      <c r="O195" s="59">
        <f>SUM(C195,G195,K195)</f>
        <v>0</v>
      </c>
      <c r="P195" s="27">
        <f>ROUND(O195/24,2)</f>
        <v>0</v>
      </c>
      <c r="Q195" s="27">
        <f>P195*1</f>
        <v>0</v>
      </c>
      <c r="R195" s="28">
        <v>0</v>
      </c>
    </row>
    <row r="196" spans="1:18" ht="21.75">
      <c r="A196" s="19" t="s">
        <v>79</v>
      </c>
      <c r="B196" s="20" t="s">
        <v>16</v>
      </c>
      <c r="C196" s="21">
        <v>2827</v>
      </c>
      <c r="D196" s="22">
        <f>ROUND(C196/18,2)</f>
        <v>157.06</v>
      </c>
      <c r="E196" s="22"/>
      <c r="F196" s="23">
        <f>SUM(D196,E197:E198)</f>
        <v>163.39000000000001</v>
      </c>
      <c r="G196" s="21">
        <v>2949</v>
      </c>
      <c r="H196" s="22">
        <f>ROUND(G196/18,2)</f>
        <v>163.83</v>
      </c>
      <c r="I196" s="22"/>
      <c r="J196" s="23">
        <f>SUM(H196,I197:I198)</f>
        <v>166.33</v>
      </c>
      <c r="K196" s="21"/>
      <c r="L196" s="22">
        <f>ROUND(K196/18,2)</f>
        <v>0</v>
      </c>
      <c r="M196" s="22"/>
      <c r="N196" s="23">
        <f>SUM(L196,M197:M198)</f>
        <v>0</v>
      </c>
      <c r="O196" s="25">
        <f>SUM(C196,G196,K196)</f>
        <v>5776</v>
      </c>
      <c r="P196" s="26">
        <f>ROUND(O196/36,2)</f>
        <v>160.44</v>
      </c>
      <c r="Q196" s="27" t="s">
        <v>23</v>
      </c>
      <c r="R196" s="28">
        <f>SUM(P196,Q197:Q198)</f>
        <v>164.85999999999999</v>
      </c>
    </row>
    <row r="197" spans="1:18" ht="21.75">
      <c r="A197" s="60"/>
      <c r="B197" s="20" t="s">
        <v>17</v>
      </c>
      <c r="C197" s="21">
        <v>76</v>
      </c>
      <c r="D197" s="22">
        <f>ROUND(C197/12,2)</f>
        <v>6.33</v>
      </c>
      <c r="E197" s="22">
        <f>D197*1</f>
        <v>6.33</v>
      </c>
      <c r="F197" s="23"/>
      <c r="G197" s="21">
        <v>30</v>
      </c>
      <c r="H197" s="22">
        <f>ROUND(G197/12,2)</f>
        <v>2.5</v>
      </c>
      <c r="I197" s="22">
        <f>H197*1</f>
        <v>2.5</v>
      </c>
      <c r="J197" s="23"/>
      <c r="K197" s="21"/>
      <c r="L197" s="22">
        <f>ROUND(K197/12,2)</f>
        <v>0</v>
      </c>
      <c r="M197" s="22">
        <f>L197*1</f>
        <v>0</v>
      </c>
      <c r="N197" s="23"/>
      <c r="O197" s="25">
        <f>SUM(C197,G197,K197)</f>
        <v>106</v>
      </c>
      <c r="P197" s="27">
        <f>ROUND(O197/24,2)</f>
        <v>4.42</v>
      </c>
      <c r="Q197" s="27">
        <f>P197*1</f>
        <v>4.42</v>
      </c>
      <c r="R197" s="28">
        <v>0</v>
      </c>
    </row>
    <row r="198" spans="1:18" ht="21.75">
      <c r="A198" s="60"/>
      <c r="B198" s="20" t="s">
        <v>18</v>
      </c>
      <c r="C198" s="21"/>
      <c r="D198" s="22">
        <f>ROUND(C198/12,2)</f>
        <v>0</v>
      </c>
      <c r="E198" s="22">
        <f>D198*1</f>
        <v>0</v>
      </c>
      <c r="F198" s="23"/>
      <c r="G198" s="21"/>
      <c r="H198" s="22">
        <f>ROUND(G198/12,2)</f>
        <v>0</v>
      </c>
      <c r="I198" s="22">
        <f>H198*1</f>
        <v>0</v>
      </c>
      <c r="J198" s="23"/>
      <c r="K198" s="21"/>
      <c r="L198" s="22">
        <f>ROUND(K198/12,2)</f>
        <v>0</v>
      </c>
      <c r="M198" s="22">
        <f>L198*1</f>
        <v>0</v>
      </c>
      <c r="N198" s="23"/>
      <c r="O198" s="59">
        <f>SUM(C198,G198,K198)</f>
        <v>0</v>
      </c>
      <c r="P198" s="27">
        <f>ROUND(O198/24,2)</f>
        <v>0</v>
      </c>
      <c r="Q198" s="27">
        <f>P198*1</f>
        <v>0</v>
      </c>
      <c r="R198" s="28">
        <v>0</v>
      </c>
    </row>
    <row r="199" spans="1:18" ht="21.75">
      <c r="A199" s="19" t="s">
        <v>80</v>
      </c>
      <c r="B199" s="20" t="s">
        <v>16</v>
      </c>
      <c r="C199" s="21">
        <v>1633</v>
      </c>
      <c r="D199" s="22">
        <f>ROUND(C199/18,2)</f>
        <v>90.72</v>
      </c>
      <c r="E199" s="22"/>
      <c r="F199" s="23">
        <f>SUM(D199,E200:E201)</f>
        <v>90.72</v>
      </c>
      <c r="G199" s="21">
        <v>1046</v>
      </c>
      <c r="H199" s="22">
        <f>ROUND(G199/18,2)</f>
        <v>58.11</v>
      </c>
      <c r="I199" s="22"/>
      <c r="J199" s="23">
        <f>SUM(H199,I200:I201)</f>
        <v>58.11</v>
      </c>
      <c r="K199" s="21"/>
      <c r="L199" s="22">
        <f>ROUND(K199/18,2)</f>
        <v>0</v>
      </c>
      <c r="M199" s="22"/>
      <c r="N199" s="23">
        <f>SUM(L199,M200:M201)</f>
        <v>0</v>
      </c>
      <c r="O199" s="25">
        <f>SUM(C199,G199,K199)</f>
        <v>2679</v>
      </c>
      <c r="P199" s="26">
        <f>ROUND(O199/36,2)</f>
        <v>74.42</v>
      </c>
      <c r="Q199" s="27" t="s">
        <v>23</v>
      </c>
      <c r="R199" s="28">
        <f>SUM(P199,Q200:Q201)</f>
        <v>74.42</v>
      </c>
    </row>
    <row r="200" spans="1:18" ht="21.75">
      <c r="A200" s="60"/>
      <c r="B200" s="20" t="s">
        <v>17</v>
      </c>
      <c r="C200" s="21"/>
      <c r="D200" s="22">
        <f>ROUND(C200/12,2)</f>
        <v>0</v>
      </c>
      <c r="E200" s="22">
        <f>D200*1</f>
        <v>0</v>
      </c>
      <c r="F200" s="23"/>
      <c r="G200" s="21"/>
      <c r="H200" s="22">
        <f>ROUND(G200/12,2)</f>
        <v>0</v>
      </c>
      <c r="I200" s="22">
        <f>H200*1</f>
        <v>0</v>
      </c>
      <c r="J200" s="23"/>
      <c r="K200" s="21"/>
      <c r="L200" s="22">
        <f>ROUND(K200/12,2)</f>
        <v>0</v>
      </c>
      <c r="M200" s="22">
        <f>L200*1</f>
        <v>0</v>
      </c>
      <c r="N200" s="23"/>
      <c r="O200" s="25">
        <f>SUM(C200,G200,K200)</f>
        <v>0</v>
      </c>
      <c r="P200" s="27">
        <f>ROUND(O200/24,2)</f>
        <v>0</v>
      </c>
      <c r="Q200" s="27">
        <f>P200*1</f>
        <v>0</v>
      </c>
      <c r="R200" s="28">
        <v>0</v>
      </c>
    </row>
    <row r="201" spans="1:18" ht="21.75">
      <c r="A201" s="60"/>
      <c r="B201" s="20" t="s">
        <v>18</v>
      </c>
      <c r="C201" s="21"/>
      <c r="D201" s="22">
        <f>ROUND(C201/12,2)</f>
        <v>0</v>
      </c>
      <c r="E201" s="22">
        <f>D201*1</f>
        <v>0</v>
      </c>
      <c r="F201" s="23"/>
      <c r="G201" s="21"/>
      <c r="H201" s="22">
        <f>ROUND(G201/12,2)</f>
        <v>0</v>
      </c>
      <c r="I201" s="22">
        <f>H201*1</f>
        <v>0</v>
      </c>
      <c r="J201" s="23"/>
      <c r="K201" s="21"/>
      <c r="L201" s="22">
        <f>ROUND(K201/12,2)</f>
        <v>0</v>
      </c>
      <c r="M201" s="22">
        <f>L201*1</f>
        <v>0</v>
      </c>
      <c r="N201" s="23"/>
      <c r="O201" s="59">
        <f>SUM(C201,G201,K201)</f>
        <v>0</v>
      </c>
      <c r="P201" s="27">
        <f>ROUND(O201/24,2)</f>
        <v>0</v>
      </c>
      <c r="Q201" s="27">
        <f>P201*1</f>
        <v>0</v>
      </c>
      <c r="R201" s="28">
        <v>0</v>
      </c>
    </row>
    <row r="202" spans="1:18" ht="21.75">
      <c r="A202" s="61" t="s">
        <v>39</v>
      </c>
      <c r="B202" s="20" t="s">
        <v>16</v>
      </c>
      <c r="C202" s="21">
        <f>SUM(C187,C190,C193,C196,C199)</f>
        <v>10727</v>
      </c>
      <c r="D202" s="22">
        <f>ROUND(C202/18,2)</f>
        <v>595.94</v>
      </c>
      <c r="E202" s="22"/>
      <c r="F202" s="23">
        <f>SUM(D202,E203:E204)</f>
        <v>619.86</v>
      </c>
      <c r="G202" s="21">
        <f>SUM(G187,G190,G193,G196,G199)</f>
        <v>12280</v>
      </c>
      <c r="H202" s="22">
        <f>ROUND(G202/18,2)</f>
        <v>682.22</v>
      </c>
      <c r="I202" s="22"/>
      <c r="J202" s="23">
        <f>SUM(H202,I203:I204)</f>
        <v>691.39</v>
      </c>
      <c r="K202" s="21">
        <f>SUM(K187,K190,K193,K196,K199)</f>
        <v>32</v>
      </c>
      <c r="L202" s="22">
        <f>ROUND(K202/18,2)</f>
        <v>1.78</v>
      </c>
      <c r="M202" s="22"/>
      <c r="N202" s="23">
        <f>SUM(L202,M203:M204)</f>
        <v>3.7800000000000002</v>
      </c>
      <c r="O202" s="25">
        <f>SUM(C202,G202,K202)</f>
        <v>23039</v>
      </c>
      <c r="P202" s="26">
        <f>ROUND(O202/36,2)</f>
        <v>639.97</v>
      </c>
      <c r="Q202" s="27" t="s">
        <v>23</v>
      </c>
      <c r="R202" s="28">
        <f>SUM(P202,Q203:Q204)</f>
        <v>657.51</v>
      </c>
    </row>
    <row r="203" spans="1:18" ht="21.75">
      <c r="A203" s="60"/>
      <c r="B203" s="20" t="s">
        <v>17</v>
      </c>
      <c r="C203" s="21">
        <f>SUM(C188,C191,C194,C197,C200)</f>
        <v>275</v>
      </c>
      <c r="D203" s="22">
        <f>ROUND(C203/12,2)</f>
        <v>22.92</v>
      </c>
      <c r="E203" s="22">
        <f>D203*1</f>
        <v>22.92</v>
      </c>
      <c r="F203" s="23"/>
      <c r="G203" s="21">
        <f>SUM(G188,G191,G194,G197,G200)</f>
        <v>80</v>
      </c>
      <c r="H203" s="22">
        <f>ROUND(G203/12,2)</f>
        <v>6.67</v>
      </c>
      <c r="I203" s="22">
        <f>H203*1</f>
        <v>6.67</v>
      </c>
      <c r="J203" s="23"/>
      <c r="K203" s="21">
        <f>SUM(K188,K191,K194,K197,K200)</f>
        <v>24</v>
      </c>
      <c r="L203" s="22">
        <f>ROUND(K203/12,2)</f>
        <v>2</v>
      </c>
      <c r="M203" s="22">
        <f>L203*1</f>
        <v>2</v>
      </c>
      <c r="N203" s="23"/>
      <c r="O203" s="25">
        <f>SUM(C203,G203,K203)</f>
        <v>379</v>
      </c>
      <c r="P203" s="26">
        <f>ROUND(O203/24,2)</f>
        <v>15.79</v>
      </c>
      <c r="Q203" s="27">
        <f>P203*1</f>
        <v>15.79</v>
      </c>
      <c r="R203" s="28">
        <v>0</v>
      </c>
    </row>
    <row r="204" spans="1:18" ht="22.5" thickBot="1">
      <c r="A204" s="62"/>
      <c r="B204" s="31" t="s">
        <v>18</v>
      </c>
      <c r="C204" s="32">
        <f>SUM(C189,C192,C195,C198,C201)</f>
        <v>12</v>
      </c>
      <c r="D204" s="33">
        <f>ROUND(C204/12,2)</f>
        <v>1</v>
      </c>
      <c r="E204" s="33">
        <f>D204*1</f>
        <v>1</v>
      </c>
      <c r="F204" s="34"/>
      <c r="G204" s="32">
        <f>SUM(G189,G192,G195,G198,G201)</f>
        <v>30</v>
      </c>
      <c r="H204" s="33">
        <f>ROUND(G204/12,2)</f>
        <v>2.5</v>
      </c>
      <c r="I204" s="33">
        <f>H204*1</f>
        <v>2.5</v>
      </c>
      <c r="J204" s="34"/>
      <c r="K204" s="32">
        <f>SUM(K189,K192,K195,K198,K201)</f>
        <v>0</v>
      </c>
      <c r="L204" s="33">
        <f>ROUND(K204/12,2)</f>
        <v>0</v>
      </c>
      <c r="M204" s="33">
        <f>L204*1</f>
        <v>0</v>
      </c>
      <c r="N204" s="34"/>
      <c r="O204" s="36">
        <f>SUM(C204,G204,K204)</f>
        <v>42</v>
      </c>
      <c r="P204" s="37">
        <f>ROUND(O204/24,2)</f>
        <v>1.75</v>
      </c>
      <c r="Q204" s="38">
        <f>P204*1</f>
        <v>1.75</v>
      </c>
      <c r="R204" s="39">
        <v>0</v>
      </c>
    </row>
    <row r="205" spans="1:18" ht="21.75">
      <c r="A205" s="40" t="s">
        <v>81</v>
      </c>
      <c r="B205" s="55"/>
      <c r="C205" s="42"/>
      <c r="D205" s="43"/>
      <c r="E205" s="43"/>
      <c r="F205" s="44"/>
      <c r="G205" s="42"/>
      <c r="H205" s="43"/>
      <c r="I205" s="43"/>
      <c r="J205" s="44"/>
      <c r="K205" s="71"/>
      <c r="L205" s="43"/>
      <c r="M205" s="45"/>
      <c r="N205" s="44"/>
      <c r="O205" s="72"/>
      <c r="P205" s="49"/>
      <c r="Q205" s="53"/>
      <c r="R205" s="50"/>
    </row>
    <row r="206" spans="1:18" ht="21.75">
      <c r="A206" s="19" t="s">
        <v>15</v>
      </c>
      <c r="B206" s="20" t="s">
        <v>16</v>
      </c>
      <c r="C206" s="21">
        <v>9261</v>
      </c>
      <c r="D206" s="22">
        <f>ROUND(C206/18,2)</f>
        <v>514.5</v>
      </c>
      <c r="E206" s="22"/>
      <c r="F206" s="23">
        <f>SUM(D206,E207:E208)</f>
        <v>514.5</v>
      </c>
      <c r="G206" s="21">
        <v>8933</v>
      </c>
      <c r="H206" s="22">
        <f>ROUND(G206/18,2)</f>
        <v>496.28</v>
      </c>
      <c r="I206" s="22"/>
      <c r="J206" s="23">
        <f>SUM(H206,I207:I208)</f>
        <v>496.28</v>
      </c>
      <c r="K206" s="29">
        <v>2728</v>
      </c>
      <c r="L206" s="22">
        <f>ROUND(K206/18,2)</f>
        <v>151.56</v>
      </c>
      <c r="M206" s="22"/>
      <c r="N206" s="23">
        <f>SUM(L206,M207:M208)</f>
        <v>151.56</v>
      </c>
      <c r="O206" s="25">
        <f>SUM(C206,G206,K206)</f>
        <v>20922</v>
      </c>
      <c r="P206" s="26">
        <f>ROUND(O206/36,2)</f>
        <v>581.17</v>
      </c>
      <c r="Q206" s="27" t="s">
        <v>23</v>
      </c>
      <c r="R206" s="28">
        <f>SUM(P206,Q207:Q208)</f>
        <v>581.17</v>
      </c>
    </row>
    <row r="207" spans="1:18" ht="21.75">
      <c r="A207" s="60"/>
      <c r="B207" s="20" t="s">
        <v>17</v>
      </c>
      <c r="C207" s="21"/>
      <c r="D207" s="22">
        <f>ROUND(C207/12,2)</f>
        <v>0</v>
      </c>
      <c r="E207" s="22">
        <f>D207*1.8</f>
        <v>0</v>
      </c>
      <c r="F207" s="23"/>
      <c r="G207" s="21"/>
      <c r="H207" s="22">
        <f>ROUND(G207/12,2)</f>
        <v>0</v>
      </c>
      <c r="I207" s="22">
        <f>H207*1.8</f>
        <v>0</v>
      </c>
      <c r="J207" s="23"/>
      <c r="K207" s="29"/>
      <c r="L207" s="22">
        <f>ROUND(K207/12,2)</f>
        <v>0</v>
      </c>
      <c r="M207" s="22">
        <f>L207*1.8</f>
        <v>0</v>
      </c>
      <c r="N207" s="23"/>
      <c r="O207" s="59">
        <f>SUM(C207,G207,K207)</f>
        <v>0</v>
      </c>
      <c r="P207" s="27">
        <f>ROUND(O207/24,2)</f>
        <v>0</v>
      </c>
      <c r="Q207" s="27">
        <f>P207*1.8</f>
        <v>0</v>
      </c>
      <c r="R207" s="28">
        <v>0</v>
      </c>
    </row>
    <row r="208" spans="1:18" ht="22.5" thickBot="1">
      <c r="A208" s="62"/>
      <c r="B208" s="31" t="s">
        <v>18</v>
      </c>
      <c r="C208" s="32"/>
      <c r="D208" s="33">
        <f>ROUND(C208/12,2)</f>
        <v>0</v>
      </c>
      <c r="E208" s="33">
        <f>D208*1.8</f>
        <v>0</v>
      </c>
      <c r="F208" s="34"/>
      <c r="G208" s="32"/>
      <c r="H208" s="33">
        <f>ROUND(G208/12,2)</f>
        <v>0</v>
      </c>
      <c r="I208" s="33">
        <f>H208*1.8</f>
        <v>0</v>
      </c>
      <c r="J208" s="34"/>
      <c r="K208" s="35"/>
      <c r="L208" s="33">
        <f>ROUND(K208/12,2)</f>
        <v>0</v>
      </c>
      <c r="M208" s="33">
        <f>L208*1.8</f>
        <v>0</v>
      </c>
      <c r="N208" s="34"/>
      <c r="O208" s="63">
        <f>SUM(C208,G208,K208)</f>
        <v>0</v>
      </c>
      <c r="P208" s="38">
        <f>ROUND(O208/24,2)</f>
        <v>0</v>
      </c>
      <c r="Q208" s="38">
        <f>P208*1.8</f>
        <v>0</v>
      </c>
      <c r="R208" s="39">
        <v>0</v>
      </c>
    </row>
    <row r="209" spans="1:18" ht="21.75">
      <c r="A209" s="40" t="s">
        <v>82</v>
      </c>
      <c r="B209" s="55"/>
      <c r="C209" s="42"/>
      <c r="D209" s="43"/>
      <c r="E209" s="43"/>
      <c r="F209" s="44"/>
      <c r="G209" s="42"/>
      <c r="H209" s="43"/>
      <c r="I209" s="43"/>
      <c r="J209" s="44"/>
      <c r="K209" s="71"/>
      <c r="L209" s="43"/>
      <c r="M209" s="43"/>
      <c r="N209" s="44"/>
      <c r="O209" s="72"/>
      <c r="P209" s="49"/>
      <c r="Q209" s="49"/>
      <c r="R209" s="50"/>
    </row>
    <row r="210" spans="1:18" ht="21.75">
      <c r="A210" s="19" t="s">
        <v>15</v>
      </c>
      <c r="B210" s="20" t="s">
        <v>16</v>
      </c>
      <c r="C210" s="21"/>
      <c r="D210" s="22">
        <f>ROUND(C210/18,2)</f>
        <v>0</v>
      </c>
      <c r="E210" s="22"/>
      <c r="F210" s="23">
        <f>SUM(D210,E211:E212)</f>
        <v>24.3</v>
      </c>
      <c r="G210" s="21"/>
      <c r="H210" s="22">
        <f>ROUND(G210/18,2)</f>
        <v>0</v>
      </c>
      <c r="I210" s="22"/>
      <c r="J210" s="23"/>
      <c r="K210" s="29"/>
      <c r="L210" s="22">
        <f>ROUND(K210/18,2)</f>
        <v>0</v>
      </c>
      <c r="M210" s="22"/>
      <c r="N210" s="23"/>
      <c r="O210" s="25">
        <f>SUM(C210,G210,K210)</f>
        <v>0</v>
      </c>
      <c r="P210" s="26">
        <f>ROUND(O210/36,2)</f>
        <v>0</v>
      </c>
      <c r="Q210" s="27" t="s">
        <v>23</v>
      </c>
      <c r="R210" s="28">
        <f>SUM(P210,Q211:Q212)</f>
        <v>12.15</v>
      </c>
    </row>
    <row r="211" spans="1:18" ht="21.75">
      <c r="A211" s="60"/>
      <c r="B211" s="20" t="s">
        <v>17</v>
      </c>
      <c r="C211" s="21"/>
      <c r="D211" s="22">
        <f>ROUND(C211/12,2)</f>
        <v>0</v>
      </c>
      <c r="E211" s="22">
        <f>D211*1.8</f>
        <v>0</v>
      </c>
      <c r="F211" s="23"/>
      <c r="G211" s="21"/>
      <c r="H211" s="22">
        <f>ROUND(G211/12,2)</f>
        <v>0</v>
      </c>
      <c r="I211" s="22"/>
      <c r="J211" s="23"/>
      <c r="K211" s="29"/>
      <c r="L211" s="22">
        <f>ROUND(K211/12,2)</f>
        <v>0</v>
      </c>
      <c r="M211" s="22"/>
      <c r="N211" s="23"/>
      <c r="O211" s="59">
        <f>SUM(C211,G211,K211)</f>
        <v>0</v>
      </c>
      <c r="P211" s="27">
        <f>ROUND(O211/24,2)</f>
        <v>0</v>
      </c>
      <c r="Q211" s="27">
        <f>P211*1.8</f>
        <v>0</v>
      </c>
      <c r="R211" s="28">
        <v>0</v>
      </c>
    </row>
    <row r="212" spans="1:18" ht="22.5" thickBot="1">
      <c r="A212" s="62"/>
      <c r="B212" s="31" t="s">
        <v>18</v>
      </c>
      <c r="C212" s="32">
        <v>162</v>
      </c>
      <c r="D212" s="33">
        <f>ROUND(C212/12,2)</f>
        <v>13.5</v>
      </c>
      <c r="E212" s="33">
        <f>D212*1.8</f>
        <v>24.3</v>
      </c>
      <c r="F212" s="34"/>
      <c r="G212" s="32"/>
      <c r="H212" s="33">
        <f>ROUND(G212/12,2)</f>
        <v>0</v>
      </c>
      <c r="I212" s="69"/>
      <c r="J212" s="34"/>
      <c r="K212" s="35"/>
      <c r="L212" s="33">
        <f>ROUND(K212/12,2)</f>
        <v>0</v>
      </c>
      <c r="M212" s="33"/>
      <c r="N212" s="34"/>
      <c r="O212" s="63">
        <f>SUM(C212,G212,K212)</f>
        <v>162</v>
      </c>
      <c r="P212" s="38">
        <f>ROUND(O212/24,2)</f>
        <v>6.75</v>
      </c>
      <c r="Q212" s="38">
        <f>P212*1.8</f>
        <v>12.15</v>
      </c>
      <c r="R212" s="39">
        <v>0</v>
      </c>
    </row>
    <row r="213" spans="1:18" ht="21.75">
      <c r="A213" s="40" t="s">
        <v>83</v>
      </c>
      <c r="B213" s="55"/>
      <c r="C213" s="42"/>
      <c r="D213" s="43"/>
      <c r="E213" s="43"/>
      <c r="F213" s="44"/>
      <c r="G213" s="42"/>
      <c r="H213" s="43"/>
      <c r="I213" s="43"/>
      <c r="J213" s="44"/>
      <c r="K213" s="71"/>
      <c r="L213" s="43"/>
      <c r="M213" s="43"/>
      <c r="N213" s="44"/>
      <c r="O213" s="72"/>
      <c r="P213" s="49"/>
      <c r="Q213" s="49"/>
      <c r="R213" s="50"/>
    </row>
    <row r="214" spans="1:18" ht="21.75">
      <c r="A214" s="19" t="s">
        <v>23</v>
      </c>
      <c r="B214" s="20" t="s">
        <v>16</v>
      </c>
      <c r="C214" s="21"/>
      <c r="D214" s="22">
        <f>ROUND(C214/18,2)</f>
        <v>0</v>
      </c>
      <c r="E214" s="22"/>
      <c r="F214" s="23">
        <f>SUM(D214,E215:E216)</f>
        <v>106.65</v>
      </c>
      <c r="G214" s="21"/>
      <c r="H214" s="22">
        <f>ROUND(G214/18,2)</f>
        <v>0</v>
      </c>
      <c r="I214" s="22"/>
      <c r="J214" s="23">
        <f>SUM(H214,I215:I216)</f>
        <v>131.70600000000002</v>
      </c>
      <c r="K214" s="29"/>
      <c r="L214" s="22">
        <f>ROUND(K214/18,2)</f>
        <v>0</v>
      </c>
      <c r="M214" s="22"/>
      <c r="N214" s="23">
        <f>SUM(L214,M215:M216)</f>
        <v>50.094</v>
      </c>
      <c r="O214" s="25">
        <f>SUM(C214,G214,K214)</f>
        <v>0</v>
      </c>
      <c r="P214" s="26">
        <f>ROUND(O214/36,2)</f>
        <v>0</v>
      </c>
      <c r="Q214" s="27" t="s">
        <v>23</v>
      </c>
      <c r="R214" s="28">
        <f>SUM(P214,Q215:Q216)</f>
        <v>144.234</v>
      </c>
    </row>
    <row r="215" spans="1:18" ht="21.75">
      <c r="A215" s="60"/>
      <c r="B215" s="20" t="s">
        <v>17</v>
      </c>
      <c r="C215" s="21">
        <v>711</v>
      </c>
      <c r="D215" s="22">
        <f>ROUND(C215/12,2)</f>
        <v>59.25</v>
      </c>
      <c r="E215" s="22">
        <f>D215*1.8</f>
        <v>106.65</v>
      </c>
      <c r="F215" s="23"/>
      <c r="G215" s="21">
        <v>878</v>
      </c>
      <c r="H215" s="22">
        <f>ROUND(G215/12,2)</f>
        <v>73.17</v>
      </c>
      <c r="I215" s="66">
        <f>H215*1.8</f>
        <v>131.70600000000002</v>
      </c>
      <c r="J215" s="23"/>
      <c r="K215" s="29">
        <v>334</v>
      </c>
      <c r="L215" s="22">
        <f>ROUND(K215/12,2)</f>
        <v>27.83</v>
      </c>
      <c r="M215" s="22">
        <f>L215*1.8</f>
        <v>50.094</v>
      </c>
      <c r="N215" s="23"/>
      <c r="O215" s="59">
        <f>SUM(C215,G215,K215)</f>
        <v>1923</v>
      </c>
      <c r="P215" s="27">
        <f>ROUND(O215/24,2)</f>
        <v>80.13</v>
      </c>
      <c r="Q215" s="27">
        <f>P215*1.8</f>
        <v>144.234</v>
      </c>
      <c r="R215" s="28">
        <v>0</v>
      </c>
    </row>
    <row r="216" spans="1:18" ht="22.5" thickBot="1">
      <c r="A216" s="62"/>
      <c r="B216" s="31" t="s">
        <v>18</v>
      </c>
      <c r="C216" s="32"/>
      <c r="D216" s="33">
        <f>ROUND(C216/12,2)</f>
        <v>0</v>
      </c>
      <c r="E216" s="33">
        <f>D216*1.8</f>
        <v>0</v>
      </c>
      <c r="F216" s="34"/>
      <c r="G216" s="32"/>
      <c r="H216" s="33">
        <f>ROUND(G216/12,2)</f>
        <v>0</v>
      </c>
      <c r="I216" s="33">
        <f>H216*1.8</f>
        <v>0</v>
      </c>
      <c r="J216" s="34"/>
      <c r="K216" s="35"/>
      <c r="L216" s="33">
        <f>ROUND(K216/12,2)</f>
        <v>0</v>
      </c>
      <c r="M216" s="33">
        <f>L216*1.8</f>
        <v>0</v>
      </c>
      <c r="N216" s="34"/>
      <c r="O216" s="63">
        <f>SUM(C216,G216,K216)</f>
        <v>0</v>
      </c>
      <c r="P216" s="38">
        <f>ROUND(O216/24,2)</f>
        <v>0</v>
      </c>
      <c r="Q216" s="38">
        <f>P216*1.8</f>
        <v>0</v>
      </c>
      <c r="R216" s="39">
        <v>0</v>
      </c>
    </row>
    <row r="217" spans="1:18" ht="21.75">
      <c r="A217" s="40" t="s">
        <v>84</v>
      </c>
      <c r="B217" s="55"/>
      <c r="C217" s="42"/>
      <c r="D217" s="43"/>
      <c r="E217" s="43"/>
      <c r="F217" s="44"/>
      <c r="G217" s="42"/>
      <c r="H217" s="43"/>
      <c r="I217" s="43"/>
      <c r="J217" s="44"/>
      <c r="K217" s="71"/>
      <c r="L217" s="43"/>
      <c r="M217" s="43"/>
      <c r="N217" s="44"/>
      <c r="O217" s="72"/>
      <c r="P217" s="49"/>
      <c r="Q217" s="49"/>
      <c r="R217" s="50"/>
    </row>
    <row r="218" spans="1:18" ht="21.75">
      <c r="A218" s="19" t="s">
        <v>15</v>
      </c>
      <c r="B218" s="20" t="s">
        <v>16</v>
      </c>
      <c r="C218" s="21"/>
      <c r="D218" s="22">
        <f>ROUND(C218/18,2)</f>
        <v>0</v>
      </c>
      <c r="E218" s="22"/>
      <c r="F218" s="23">
        <f>SUM(D218,E219:E220)</f>
        <v>274.5</v>
      </c>
      <c r="G218" s="21"/>
      <c r="H218" s="22">
        <f>ROUND(G218/18,2)</f>
        <v>0</v>
      </c>
      <c r="I218" s="22"/>
      <c r="J218" s="23">
        <f>SUM(H218,I219:I220)</f>
        <v>0</v>
      </c>
      <c r="K218" s="21"/>
      <c r="L218" s="22">
        <f>ROUND(K218/18,2)</f>
        <v>0</v>
      </c>
      <c r="M218" s="22"/>
      <c r="N218" s="23">
        <f>SUM(L218,M219:M220)</f>
        <v>0</v>
      </c>
      <c r="O218" s="25">
        <f>SUM(C218,G218,K218)</f>
        <v>0</v>
      </c>
      <c r="P218" s="26">
        <f>ROUND(O218/36,2)</f>
        <v>0</v>
      </c>
      <c r="Q218" s="27" t="s">
        <v>23</v>
      </c>
      <c r="R218" s="28">
        <f>SUM(P218,Q219:Q220)</f>
        <v>137.25</v>
      </c>
    </row>
    <row r="219" spans="1:18" ht="21.75">
      <c r="A219" s="60"/>
      <c r="B219" s="20" t="s">
        <v>17</v>
      </c>
      <c r="C219" s="21">
        <v>378</v>
      </c>
      <c r="D219" s="22">
        <f>ROUND(C219/12,2)</f>
        <v>31.5</v>
      </c>
      <c r="E219" s="22">
        <f>D219*1.8</f>
        <v>56.7</v>
      </c>
      <c r="F219" s="23"/>
      <c r="G219" s="21"/>
      <c r="H219" s="22">
        <f>ROUND(G219/12,2)</f>
        <v>0</v>
      </c>
      <c r="I219" s="22">
        <f>H219*1.8</f>
        <v>0</v>
      </c>
      <c r="J219" s="23"/>
      <c r="K219" s="21"/>
      <c r="L219" s="22">
        <f>ROUND(K219/12,2)</f>
        <v>0</v>
      </c>
      <c r="M219" s="22">
        <f>L219*1.8</f>
        <v>0</v>
      </c>
      <c r="N219" s="23"/>
      <c r="O219" s="59">
        <f>SUM(C219,G219,K219)</f>
        <v>378</v>
      </c>
      <c r="P219" s="27">
        <f>ROUND(O219/24,2)</f>
        <v>15.75</v>
      </c>
      <c r="Q219" s="27">
        <f>P219*1.8</f>
        <v>28.35</v>
      </c>
      <c r="R219" s="28">
        <v>0</v>
      </c>
    </row>
    <row r="220" spans="1:18" ht="22.5" thickBot="1">
      <c r="A220" s="62"/>
      <c r="B220" s="31" t="s">
        <v>18</v>
      </c>
      <c r="C220" s="32">
        <v>1452</v>
      </c>
      <c r="D220" s="33">
        <f>ROUND(C220/12,2)</f>
        <v>121</v>
      </c>
      <c r="E220" s="33">
        <f>D220*1.8</f>
        <v>217.8</v>
      </c>
      <c r="F220" s="34"/>
      <c r="G220" s="32"/>
      <c r="H220" s="33">
        <f>ROUND(G220/12,2)</f>
        <v>0</v>
      </c>
      <c r="I220" s="33">
        <f>H220*1.8</f>
        <v>0</v>
      </c>
      <c r="J220" s="34"/>
      <c r="K220" s="32"/>
      <c r="L220" s="33">
        <f>ROUND(K220/12,2)</f>
        <v>0</v>
      </c>
      <c r="M220" s="33">
        <f>L220*1.8</f>
        <v>0</v>
      </c>
      <c r="N220" s="34"/>
      <c r="O220" s="63">
        <f>SUM(C220,G220,K220)</f>
        <v>1452</v>
      </c>
      <c r="P220" s="38">
        <f>ROUND(O220/24,2)</f>
        <v>60.5</v>
      </c>
      <c r="Q220" s="38">
        <f>P220*1.8</f>
        <v>108.9</v>
      </c>
      <c r="R220" s="39">
        <v>0</v>
      </c>
    </row>
    <row r="221" spans="1:18" ht="21.75">
      <c r="A221" s="40" t="s">
        <v>85</v>
      </c>
      <c r="B221" s="55"/>
      <c r="C221" s="42"/>
      <c r="D221" s="43"/>
      <c r="E221" s="43"/>
      <c r="F221" s="44"/>
      <c r="G221" s="42"/>
      <c r="H221" s="43"/>
      <c r="I221" s="43"/>
      <c r="J221" s="44"/>
      <c r="K221" s="71"/>
      <c r="L221" s="43"/>
      <c r="M221" s="43"/>
      <c r="N221" s="44"/>
      <c r="O221" s="72"/>
      <c r="P221" s="49"/>
      <c r="Q221" s="49"/>
      <c r="R221" s="50"/>
    </row>
    <row r="222" spans="1:18" ht="21.75">
      <c r="A222" s="19" t="s">
        <v>15</v>
      </c>
      <c r="B222" s="20" t="s">
        <v>16</v>
      </c>
      <c r="C222" s="21"/>
      <c r="D222" s="22">
        <f>ROUND(C222/18,2)</f>
        <v>0</v>
      </c>
      <c r="E222" s="22"/>
      <c r="F222" s="23">
        <f>SUM(D222,E223:E224)</f>
        <v>0</v>
      </c>
      <c r="G222" s="21">
        <v>31848</v>
      </c>
      <c r="H222" s="22">
        <f>ROUND(G222/18,2)</f>
        <v>1769.33</v>
      </c>
      <c r="I222" s="22"/>
      <c r="J222" s="23">
        <f>SUM(H222,I223:I224)</f>
        <v>1875.8359999999998</v>
      </c>
      <c r="K222" s="21"/>
      <c r="L222" s="22">
        <f>ROUND(K222/18,2)</f>
        <v>0</v>
      </c>
      <c r="M222" s="22"/>
      <c r="N222" s="23">
        <f>SUM(L222,M223:M224)</f>
        <v>0</v>
      </c>
      <c r="O222" s="25">
        <f>SUM(C222,G222,K222)</f>
        <v>31848</v>
      </c>
      <c r="P222" s="26">
        <f>ROUND(O222/36,2)</f>
        <v>884.67</v>
      </c>
      <c r="Q222" s="27" t="s">
        <v>23</v>
      </c>
      <c r="R222" s="28">
        <f>SUM(P222,Q223:Q224)</f>
        <v>937.9139999999999</v>
      </c>
    </row>
    <row r="223" spans="1:18" ht="21.75">
      <c r="A223" s="60"/>
      <c r="B223" s="20" t="s">
        <v>17</v>
      </c>
      <c r="C223" s="21"/>
      <c r="D223" s="22">
        <f>ROUND(C223/12,2)</f>
        <v>0</v>
      </c>
      <c r="E223" s="22">
        <f>D223*1.8</f>
        <v>0</v>
      </c>
      <c r="F223" s="23"/>
      <c r="G223" s="21">
        <v>86</v>
      </c>
      <c r="H223" s="22">
        <f>ROUND(G223/12,2)</f>
        <v>7.17</v>
      </c>
      <c r="I223" s="22">
        <f>H223*1.8</f>
        <v>12.906</v>
      </c>
      <c r="J223" s="23"/>
      <c r="K223" s="21"/>
      <c r="L223" s="22">
        <f>ROUND(K223/12,2)</f>
        <v>0</v>
      </c>
      <c r="M223" s="22">
        <f>L223*1.8</f>
        <v>0</v>
      </c>
      <c r="N223" s="23"/>
      <c r="O223" s="59">
        <f>SUM(C223,G223,K223)</f>
        <v>86</v>
      </c>
      <c r="P223" s="27">
        <f>ROUND(O223/24,2)</f>
        <v>3.58</v>
      </c>
      <c r="Q223" s="27">
        <f>P223*1.8</f>
        <v>6.444</v>
      </c>
      <c r="R223" s="28">
        <v>0</v>
      </c>
    </row>
    <row r="224" spans="1:18" ht="22.5" thickBot="1">
      <c r="A224" s="62"/>
      <c r="B224" s="31" t="s">
        <v>18</v>
      </c>
      <c r="C224" s="32"/>
      <c r="D224" s="33">
        <f>ROUND(C224/12,2)</f>
        <v>0</v>
      </c>
      <c r="E224" s="33">
        <f>D224*1.8</f>
        <v>0</v>
      </c>
      <c r="F224" s="34"/>
      <c r="G224" s="32">
        <v>624</v>
      </c>
      <c r="H224" s="33">
        <f>ROUND(G224/12,2)</f>
        <v>52</v>
      </c>
      <c r="I224" s="33">
        <f>H224*1.8</f>
        <v>93.60000000000001</v>
      </c>
      <c r="J224" s="34"/>
      <c r="K224" s="32"/>
      <c r="L224" s="33">
        <f>ROUND(K224/12,2)</f>
        <v>0</v>
      </c>
      <c r="M224" s="33">
        <f>L224*1.8</f>
        <v>0</v>
      </c>
      <c r="N224" s="34"/>
      <c r="O224" s="63">
        <f>SUM(C224,G224,K224)</f>
        <v>624</v>
      </c>
      <c r="P224" s="38">
        <f>ROUND(O224/24,2)</f>
        <v>26</v>
      </c>
      <c r="Q224" s="38">
        <f>P224*1.8</f>
        <v>46.800000000000004</v>
      </c>
      <c r="R224" s="39">
        <v>0</v>
      </c>
    </row>
    <row r="225" spans="1:18" s="1" customFormat="1" ht="21.75">
      <c r="A225" s="73" t="s">
        <v>86</v>
      </c>
      <c r="B225" s="74" t="s">
        <v>16</v>
      </c>
      <c r="C225" s="75">
        <f>SUM(C5,C9,C13,C17,C21,C25,C65,C78,C82,C86,C120,C124,C146,C150,C178,C183,C202,C206,C210,C214,C218,C222)</f>
        <v>359785</v>
      </c>
      <c r="D225" s="75">
        <f>SUM(D5,D9,D13,D17,D21,D25,D65,D78,D82,D86,D120,D124,D146,D150,D178,D183,D202,D206,D210,D214,D218,D222)</f>
        <v>19988.05</v>
      </c>
      <c r="E225" s="75"/>
      <c r="F225" s="76">
        <f>ROUND(SUM(D225,E226:E228),2)</f>
        <v>21749.12</v>
      </c>
      <c r="G225" s="75">
        <f>SUM(G5,G9,G13,G17,G21,G25,G65,G78,G82,G86,G120,G124,G146,G150,G178,G183,G202,G206,G210,G214,G218,G222)</f>
        <v>337864</v>
      </c>
      <c r="H225" s="75">
        <f>SUM(H5,H9,H13,H17,H21,H25,H65,H78,H82,H86,H120,H124,H146,H150,H178,H183,H202,H206,H210,H214,H218,H222)</f>
        <v>18770.22</v>
      </c>
      <c r="I225" s="75"/>
      <c r="J225" s="76">
        <f>ROUND(SUM(H225,I226:I228),2)</f>
        <v>20301.35</v>
      </c>
      <c r="K225" s="75">
        <f>SUM(K5,K9,K13,K17,K21,K25,K65,K78,K82,K86,K120,K124,K146,K150,K178,K183,K202,K206,K210,K214,K218,K222)</f>
        <v>14972</v>
      </c>
      <c r="L225" s="75">
        <f>SUM(L5,L9,L13,L17,L21,L25,L65,L78,L82,L86,L120,L124,L146,L150,L178,L183,L202,L206,L210,L214,L218,L222)</f>
        <v>831.8</v>
      </c>
      <c r="M225" s="75"/>
      <c r="N225" s="76">
        <f>ROUND(SUM(L225,M226:M228),2)</f>
        <v>933.44</v>
      </c>
      <c r="O225" s="75">
        <f>SUM(O5,O9,O13,O17,O21,O25,O65,O78,O82,O86,O120,O124,O146,O150,O178,O183,O202,O206,O210,O214,O218,O222)</f>
        <v>712621</v>
      </c>
      <c r="P225" s="75">
        <f>SUM(P5,P9,P13,P17,P21,P25,P65,P78,P82,P86,P120,P124,P146,P150,P178,P183,P202,P206,P210,P214,P218,P222)</f>
        <v>19795.029999999995</v>
      </c>
      <c r="Q225" s="75">
        <f>SUM(Q5,Q9,Q13,Q17,Q21,Q25,Q65,Q78,Q82,Q86,Q120,Q124,Q146,Q150,Q178,Q183,Q202,Q206,Q210,Q214,Q218,Q222)</f>
        <v>0</v>
      </c>
      <c r="R225" s="76">
        <f>ROUND(SUM(P225,Q226:Q228),2)</f>
        <v>21609.68</v>
      </c>
    </row>
    <row r="226" spans="1:18" s="1" customFormat="1" ht="21.75">
      <c r="A226" s="77"/>
      <c r="B226" s="74" t="s">
        <v>67</v>
      </c>
      <c r="C226" s="75">
        <f>SUM(C179)</f>
        <v>551</v>
      </c>
      <c r="D226" s="75">
        <f>SUM(D179)</f>
        <v>4.48</v>
      </c>
      <c r="E226" s="75">
        <f>SUM(E179)</f>
        <v>6.720000000000001</v>
      </c>
      <c r="F226" s="78">
        <v>0</v>
      </c>
      <c r="G226" s="75">
        <f>SUM(G179)</f>
        <v>1206</v>
      </c>
      <c r="H226" s="75">
        <f>SUM(H179)</f>
        <v>9.8</v>
      </c>
      <c r="I226" s="75">
        <f>SUM(I179)</f>
        <v>14.700000000000001</v>
      </c>
      <c r="J226" s="78">
        <v>0</v>
      </c>
      <c r="K226" s="75">
        <f>SUM(K179)</f>
        <v>330</v>
      </c>
      <c r="L226" s="75">
        <f>SUM(L179)</f>
        <v>2.68</v>
      </c>
      <c r="M226" s="75">
        <f>SUM(M179)</f>
        <v>4.0200000000000005</v>
      </c>
      <c r="N226" s="78">
        <v>0</v>
      </c>
      <c r="O226" s="75">
        <f>SUM(O179)</f>
        <v>2087</v>
      </c>
      <c r="P226" s="75">
        <f>SUM(P179)</f>
        <v>86.96</v>
      </c>
      <c r="Q226" s="75">
        <f>SUM(Q179)</f>
        <v>130.44</v>
      </c>
      <c r="R226" s="78">
        <v>0</v>
      </c>
    </row>
    <row r="227" spans="1:18" s="1" customFormat="1" ht="21.75">
      <c r="A227" s="77"/>
      <c r="B227" s="74" t="s">
        <v>17</v>
      </c>
      <c r="C227" s="79">
        <f aca="true" t="shared" si="0" ref="C227:E228">SUM(C6,C10,C14,C18,C22,C26,C66,C79,C83,C87,C121,C125,C147,C151,C180,C184,C203,C207,C211,C215,C219,C223)</f>
        <v>6243</v>
      </c>
      <c r="D227" s="79">
        <f t="shared" si="0"/>
        <v>520.26</v>
      </c>
      <c r="E227" s="79">
        <f t="shared" si="0"/>
        <v>870.519</v>
      </c>
      <c r="F227" s="78">
        <v>0</v>
      </c>
      <c r="G227" s="79">
        <f aca="true" t="shared" si="1" ref="G227:I228">SUM(G6,G10,G14,G18,G22,G26,G66,G79,G83,G87,G121,G125,G147,G151,G180,G184,G203,G207,G211,G215,G219,G223)</f>
        <v>5544</v>
      </c>
      <c r="H227" s="79">
        <f t="shared" si="1"/>
        <v>462.01000000000005</v>
      </c>
      <c r="I227" s="79">
        <f t="shared" si="1"/>
        <v>765.6809999999999</v>
      </c>
      <c r="J227" s="78">
        <v>0</v>
      </c>
      <c r="K227" s="79">
        <f aca="true" t="shared" si="2" ref="K227:M228">SUM(K6,K10,K14,K18,K22,K26,K66,K79,K83,K87,K121,K125,K147,K151,K180,K184,K203,K207,K211,K215,K219,K223)</f>
        <v>424</v>
      </c>
      <c r="L227" s="79">
        <f t="shared" si="2"/>
        <v>35.33</v>
      </c>
      <c r="M227" s="79">
        <f t="shared" si="2"/>
        <v>61.495000000000005</v>
      </c>
      <c r="N227" s="78">
        <v>0</v>
      </c>
      <c r="O227" s="79">
        <f aca="true" t="shared" si="3" ref="O227:Q228">SUM(O6,O10,O14,O18,O22,O26,O66,O79,O83,O87,O121,O125,O147,O151,O180,O184,O203,O207,O211,O215,O219,O223)</f>
        <v>12211</v>
      </c>
      <c r="P227" s="79">
        <f t="shared" si="3"/>
        <v>508.81000000000006</v>
      </c>
      <c r="Q227" s="79">
        <f t="shared" si="3"/>
        <v>848.874</v>
      </c>
      <c r="R227" s="78">
        <v>0</v>
      </c>
    </row>
    <row r="228" spans="1:18" s="1" customFormat="1" ht="22.5" thickBot="1">
      <c r="A228" s="80"/>
      <c r="B228" s="81" t="s">
        <v>18</v>
      </c>
      <c r="C228" s="82">
        <f t="shared" si="0"/>
        <v>6481</v>
      </c>
      <c r="D228" s="82">
        <f t="shared" si="0"/>
        <v>540.0899999999999</v>
      </c>
      <c r="E228" s="82">
        <f t="shared" si="0"/>
        <v>883.826</v>
      </c>
      <c r="F228" s="83">
        <v>0</v>
      </c>
      <c r="G228" s="82">
        <f t="shared" si="1"/>
        <v>5541</v>
      </c>
      <c r="H228" s="82">
        <f t="shared" si="1"/>
        <v>461.75</v>
      </c>
      <c r="I228" s="82">
        <f t="shared" si="1"/>
        <v>750.7510000000001</v>
      </c>
      <c r="J228" s="83">
        <v>0</v>
      </c>
      <c r="K228" s="82">
        <f t="shared" si="2"/>
        <v>256</v>
      </c>
      <c r="L228" s="82">
        <f t="shared" si="2"/>
        <v>21.33</v>
      </c>
      <c r="M228" s="82">
        <f t="shared" si="2"/>
        <v>36.120000000000005</v>
      </c>
      <c r="N228" s="83">
        <v>0</v>
      </c>
      <c r="O228" s="82">
        <f t="shared" si="3"/>
        <v>12278</v>
      </c>
      <c r="P228" s="82">
        <f t="shared" si="3"/>
        <v>511.5799999999999</v>
      </c>
      <c r="Q228" s="82">
        <f t="shared" si="3"/>
        <v>835.337</v>
      </c>
      <c r="R228" s="83">
        <v>0</v>
      </c>
    </row>
    <row r="229" spans="1:18" ht="21.75">
      <c r="A229" s="84" t="s">
        <v>87</v>
      </c>
      <c r="B229" s="85"/>
      <c r="C229" s="86"/>
      <c r="D229" s="87"/>
      <c r="E229" s="87"/>
      <c r="F229" s="88"/>
      <c r="G229" s="86"/>
      <c r="H229" s="87"/>
      <c r="I229" s="89"/>
      <c r="J229" s="88"/>
      <c r="K229" s="90"/>
      <c r="L229" s="87"/>
      <c r="M229" s="89"/>
      <c r="N229" s="88"/>
      <c r="O229" s="90"/>
      <c r="P229" s="89"/>
      <c r="Q229" s="89"/>
      <c r="R229" s="91"/>
    </row>
    <row r="230" spans="1:18" ht="21.75">
      <c r="A230" s="92" t="s">
        <v>88</v>
      </c>
      <c r="B230" s="93"/>
      <c r="C230" s="21"/>
      <c r="D230" s="22"/>
      <c r="E230" s="22"/>
      <c r="F230" s="23"/>
      <c r="G230" s="21"/>
      <c r="H230" s="22"/>
      <c r="I230" s="66"/>
      <c r="J230" s="23"/>
      <c r="K230" s="94"/>
      <c r="L230" s="22"/>
      <c r="M230" s="66"/>
      <c r="N230" s="23"/>
      <c r="O230" s="95"/>
      <c r="P230" s="26"/>
      <c r="Q230" s="26"/>
      <c r="R230" s="28"/>
    </row>
    <row r="231" spans="1:18" ht="21.75">
      <c r="A231" s="19" t="s">
        <v>15</v>
      </c>
      <c r="B231" s="20" t="s">
        <v>16</v>
      </c>
      <c r="C231" s="21">
        <v>3557</v>
      </c>
      <c r="D231" s="22">
        <f>ROUND(C231/18,2)</f>
        <v>197.61</v>
      </c>
      <c r="E231" s="22"/>
      <c r="F231" s="23">
        <f>SUM(D231,E232:E233)</f>
        <v>197.61</v>
      </c>
      <c r="G231" s="21">
        <v>2827</v>
      </c>
      <c r="H231" s="22">
        <f>ROUND(G231/18,2)</f>
        <v>157.06</v>
      </c>
      <c r="I231" s="22"/>
      <c r="J231" s="23">
        <f>SUM(H231,I232:I233)</f>
        <v>157.06</v>
      </c>
      <c r="K231" s="29"/>
      <c r="L231" s="22">
        <f>ROUND(K231/18,2)</f>
        <v>0</v>
      </c>
      <c r="M231" s="22"/>
      <c r="N231" s="23">
        <f>SUM(L231,M232:M233)</f>
        <v>0</v>
      </c>
      <c r="O231" s="25">
        <f>SUM(C231,G231,K231)</f>
        <v>6384</v>
      </c>
      <c r="P231" s="26">
        <f>ROUND(O231/36,2)</f>
        <v>177.33</v>
      </c>
      <c r="Q231" s="27" t="s">
        <v>23</v>
      </c>
      <c r="R231" s="28">
        <f>SUM(P231,Q232:Q233)</f>
        <v>177.33</v>
      </c>
    </row>
    <row r="232" spans="1:18" ht="21.75">
      <c r="A232" s="60"/>
      <c r="B232" s="20" t="s">
        <v>17</v>
      </c>
      <c r="C232" s="21"/>
      <c r="D232" s="22">
        <f>ROUND(C232/12,2)</f>
        <v>0</v>
      </c>
      <c r="E232" s="22">
        <f>D232*2</f>
        <v>0</v>
      </c>
      <c r="F232" s="23"/>
      <c r="G232" s="21"/>
      <c r="H232" s="22">
        <f>ROUND(G232/12,2)</f>
        <v>0</v>
      </c>
      <c r="I232" s="22">
        <f>H232*2</f>
        <v>0</v>
      </c>
      <c r="J232" s="23"/>
      <c r="K232" s="29"/>
      <c r="L232" s="22">
        <f>ROUND(K232/12,2)</f>
        <v>0</v>
      </c>
      <c r="M232" s="22">
        <f>L232*2</f>
        <v>0</v>
      </c>
      <c r="N232" s="23"/>
      <c r="O232" s="59">
        <f>SUM(C232,G232,K232)</f>
        <v>0</v>
      </c>
      <c r="P232" s="27">
        <f>ROUND(O232/24,2)</f>
        <v>0</v>
      </c>
      <c r="Q232" s="27">
        <f>P232*2</f>
        <v>0</v>
      </c>
      <c r="R232" s="28">
        <v>0</v>
      </c>
    </row>
    <row r="233" spans="1:18" ht="22.5" thickBot="1">
      <c r="A233" s="62"/>
      <c r="B233" s="31" t="s">
        <v>18</v>
      </c>
      <c r="C233" s="32"/>
      <c r="D233" s="33">
        <f>ROUND(C233/12,2)</f>
        <v>0</v>
      </c>
      <c r="E233" s="33">
        <f>D233*2</f>
        <v>0</v>
      </c>
      <c r="F233" s="34"/>
      <c r="G233" s="32"/>
      <c r="H233" s="33">
        <f>ROUND(G233/12,2)</f>
        <v>0</v>
      </c>
      <c r="I233" s="33">
        <f>H233*2</f>
        <v>0</v>
      </c>
      <c r="J233" s="34"/>
      <c r="K233" s="35"/>
      <c r="L233" s="33">
        <f>ROUND(K233/12,2)</f>
        <v>0</v>
      </c>
      <c r="M233" s="33">
        <f>L233*2</f>
        <v>0</v>
      </c>
      <c r="N233" s="34"/>
      <c r="O233" s="63">
        <f>SUM(C233,G233,K233)</f>
        <v>0</v>
      </c>
      <c r="P233" s="38">
        <f>ROUND(O233/24,2)</f>
        <v>0</v>
      </c>
      <c r="Q233" s="38">
        <f>P233*2</f>
        <v>0</v>
      </c>
      <c r="R233" s="39">
        <v>0</v>
      </c>
    </row>
    <row r="234" spans="1:18" ht="21.75">
      <c r="A234" s="40" t="s">
        <v>89</v>
      </c>
      <c r="B234" s="55"/>
      <c r="C234" s="42"/>
      <c r="D234" s="43"/>
      <c r="E234" s="43"/>
      <c r="F234" s="44"/>
      <c r="G234" s="42"/>
      <c r="H234" s="43"/>
      <c r="I234" s="45"/>
      <c r="J234" s="44"/>
      <c r="K234" s="64"/>
      <c r="L234" s="43"/>
      <c r="M234" s="45"/>
      <c r="N234" s="44"/>
      <c r="O234" s="65"/>
      <c r="P234" s="53"/>
      <c r="Q234" s="53"/>
      <c r="R234" s="50"/>
    </row>
    <row r="235" spans="1:18" ht="21.75">
      <c r="A235" s="19" t="s">
        <v>15</v>
      </c>
      <c r="B235" s="20" t="s">
        <v>16</v>
      </c>
      <c r="C235" s="21">
        <v>29285</v>
      </c>
      <c r="D235" s="22">
        <f>ROUND(C235/18,2)</f>
        <v>1626.94</v>
      </c>
      <c r="E235" s="22"/>
      <c r="F235" s="23">
        <f>SUM(D235,E236:E237)</f>
        <v>1626.94</v>
      </c>
      <c r="G235" s="21">
        <v>28934</v>
      </c>
      <c r="H235" s="22">
        <f>ROUND(G235/18,2)</f>
        <v>1607.44</v>
      </c>
      <c r="I235" s="22"/>
      <c r="J235" s="23">
        <f>SUM(H235,I236:I237)</f>
        <v>1607.44</v>
      </c>
      <c r="K235" s="29">
        <v>662</v>
      </c>
      <c r="L235" s="22">
        <f>ROUND(K235/18,2)</f>
        <v>36.78</v>
      </c>
      <c r="M235" s="22"/>
      <c r="N235" s="23">
        <f>SUM(L235,M236:M237)</f>
        <v>36.78</v>
      </c>
      <c r="O235" s="25">
        <f>SUM(C235,G235,K235)</f>
        <v>58881</v>
      </c>
      <c r="P235" s="26">
        <f>ROUND(O235/36,2)</f>
        <v>1635.58</v>
      </c>
      <c r="Q235" s="27" t="s">
        <v>23</v>
      </c>
      <c r="R235" s="28">
        <f>SUM(P235,Q236:Q237)</f>
        <v>1635.58</v>
      </c>
    </row>
    <row r="236" spans="1:18" ht="21.75">
      <c r="A236" s="60"/>
      <c r="B236" s="20" t="s">
        <v>17</v>
      </c>
      <c r="C236" s="21"/>
      <c r="D236" s="22">
        <f>ROUND(C236/12,2)</f>
        <v>0</v>
      </c>
      <c r="E236" s="22">
        <f>D236*2</f>
        <v>0</v>
      </c>
      <c r="F236" s="23"/>
      <c r="G236" s="21"/>
      <c r="H236" s="22">
        <f>ROUND(G236/12,2)</f>
        <v>0</v>
      </c>
      <c r="I236" s="22">
        <f>H236*2</f>
        <v>0</v>
      </c>
      <c r="J236" s="23"/>
      <c r="K236" s="29"/>
      <c r="L236" s="22">
        <f>ROUND(K236/12,2)</f>
        <v>0</v>
      </c>
      <c r="M236" s="22">
        <f>L236*2</f>
        <v>0</v>
      </c>
      <c r="N236" s="23"/>
      <c r="O236" s="59">
        <f>SUM(C236,G236,K236)</f>
        <v>0</v>
      </c>
      <c r="P236" s="27">
        <f>ROUND(O236/24,2)</f>
        <v>0</v>
      </c>
      <c r="Q236" s="27">
        <f>P236*2</f>
        <v>0</v>
      </c>
      <c r="R236" s="28">
        <v>0</v>
      </c>
    </row>
    <row r="237" spans="1:18" ht="22.5" thickBot="1">
      <c r="A237" s="62"/>
      <c r="B237" s="31" t="s">
        <v>18</v>
      </c>
      <c r="C237" s="32"/>
      <c r="D237" s="33">
        <f>ROUND(C237/12,2)</f>
        <v>0</v>
      </c>
      <c r="E237" s="33">
        <f>D237*2</f>
        <v>0</v>
      </c>
      <c r="F237" s="34"/>
      <c r="G237" s="32"/>
      <c r="H237" s="33">
        <f>ROUND(G237/12,2)</f>
        <v>0</v>
      </c>
      <c r="I237" s="33">
        <f>H237*2</f>
        <v>0</v>
      </c>
      <c r="J237" s="34"/>
      <c r="K237" s="35"/>
      <c r="L237" s="33">
        <f>ROUND(K237/12,2)</f>
        <v>0</v>
      </c>
      <c r="M237" s="33">
        <f>L237*2</f>
        <v>0</v>
      </c>
      <c r="N237" s="34"/>
      <c r="O237" s="63">
        <f>SUM(C237,G237,K237)</f>
        <v>0</v>
      </c>
      <c r="P237" s="38">
        <f>ROUND(O237/24,2)</f>
        <v>0</v>
      </c>
      <c r="Q237" s="38">
        <f>P237*2</f>
        <v>0</v>
      </c>
      <c r="R237" s="39">
        <v>0</v>
      </c>
    </row>
    <row r="238" spans="1:18" ht="21.75">
      <c r="A238" s="40" t="s">
        <v>90</v>
      </c>
      <c r="B238" s="55"/>
      <c r="C238" s="42"/>
      <c r="D238" s="43"/>
      <c r="E238" s="43"/>
      <c r="F238" s="44"/>
      <c r="G238" s="42"/>
      <c r="H238" s="43"/>
      <c r="I238" s="45"/>
      <c r="J238" s="44"/>
      <c r="K238" s="64"/>
      <c r="L238" s="43"/>
      <c r="M238" s="45"/>
      <c r="N238" s="44"/>
      <c r="O238" s="65"/>
      <c r="P238" s="53"/>
      <c r="Q238" s="53"/>
      <c r="R238" s="50"/>
    </row>
    <row r="239" spans="1:18" ht="21.75">
      <c r="A239" s="19" t="s">
        <v>15</v>
      </c>
      <c r="B239" s="20" t="s">
        <v>16</v>
      </c>
      <c r="C239" s="21">
        <v>5218</v>
      </c>
      <c r="D239" s="22">
        <f>ROUND(C239/18,2)</f>
        <v>289.89</v>
      </c>
      <c r="E239" s="22"/>
      <c r="F239" s="23">
        <f>SUM(D239,E240:E241)</f>
        <v>289.89</v>
      </c>
      <c r="G239" s="21">
        <v>5179</v>
      </c>
      <c r="H239" s="22">
        <f>ROUND(G239/18,2)</f>
        <v>287.72</v>
      </c>
      <c r="I239" s="22"/>
      <c r="J239" s="23">
        <f>SUM(H239,I240:I241)</f>
        <v>287.72</v>
      </c>
      <c r="K239" s="29"/>
      <c r="L239" s="22">
        <f>ROUND(K239/18,2)</f>
        <v>0</v>
      </c>
      <c r="M239" s="22"/>
      <c r="N239" s="23">
        <f>SUM(L239,M240:M241)</f>
        <v>0</v>
      </c>
      <c r="O239" s="25">
        <f>SUM(C239,G239,K239)</f>
        <v>10397</v>
      </c>
      <c r="P239" s="26">
        <f>ROUND(O239/36,2)</f>
        <v>288.81</v>
      </c>
      <c r="Q239" s="27" t="s">
        <v>23</v>
      </c>
      <c r="R239" s="28">
        <f>SUM(P239,Q240:Q241)</f>
        <v>288.81</v>
      </c>
    </row>
    <row r="240" spans="1:18" ht="21.75">
      <c r="A240" s="60"/>
      <c r="B240" s="20" t="s">
        <v>17</v>
      </c>
      <c r="C240" s="21"/>
      <c r="D240" s="22">
        <f>ROUND(C240/12,2)</f>
        <v>0</v>
      </c>
      <c r="E240" s="22">
        <f>D240*2</f>
        <v>0</v>
      </c>
      <c r="F240" s="23"/>
      <c r="G240" s="21"/>
      <c r="H240" s="22">
        <f>ROUND(G240/12,2)</f>
        <v>0</v>
      </c>
      <c r="I240" s="22">
        <f>H240*2</f>
        <v>0</v>
      </c>
      <c r="J240" s="23"/>
      <c r="K240" s="29"/>
      <c r="L240" s="22">
        <f>ROUND(K240/12,2)</f>
        <v>0</v>
      </c>
      <c r="M240" s="22">
        <f>L240*2</f>
        <v>0</v>
      </c>
      <c r="N240" s="23"/>
      <c r="O240" s="59">
        <f>SUM(C240,G240,K240)</f>
        <v>0</v>
      </c>
      <c r="P240" s="27">
        <f>ROUND(O240/24,2)</f>
        <v>0</v>
      </c>
      <c r="Q240" s="27">
        <f>P240*2</f>
        <v>0</v>
      </c>
      <c r="R240" s="28">
        <v>0</v>
      </c>
    </row>
    <row r="241" spans="1:18" ht="22.5" thickBot="1">
      <c r="A241" s="62"/>
      <c r="B241" s="31" t="s">
        <v>18</v>
      </c>
      <c r="C241" s="32"/>
      <c r="D241" s="33">
        <f>ROUND(C241/12,2)</f>
        <v>0</v>
      </c>
      <c r="E241" s="33">
        <f>D241*2</f>
        <v>0</v>
      </c>
      <c r="F241" s="34"/>
      <c r="G241" s="32"/>
      <c r="H241" s="33">
        <f>ROUND(G241/12,2)</f>
        <v>0</v>
      </c>
      <c r="I241" s="33">
        <f>H241*2</f>
        <v>0</v>
      </c>
      <c r="J241" s="34"/>
      <c r="K241" s="35"/>
      <c r="L241" s="33">
        <f>ROUND(K241/12,2)</f>
        <v>0</v>
      </c>
      <c r="M241" s="33">
        <f>L241*2</f>
        <v>0</v>
      </c>
      <c r="N241" s="34"/>
      <c r="O241" s="63">
        <f>SUM(C241,G241,K241)</f>
        <v>0</v>
      </c>
      <c r="P241" s="38">
        <f>ROUND(O241/24,2)</f>
        <v>0</v>
      </c>
      <c r="Q241" s="38">
        <f>P241*2</f>
        <v>0</v>
      </c>
      <c r="R241" s="39">
        <v>0</v>
      </c>
    </row>
    <row r="242" spans="1:18" s="1" customFormat="1" ht="21.75">
      <c r="A242" s="73" t="s">
        <v>91</v>
      </c>
      <c r="B242" s="74" t="s">
        <v>16</v>
      </c>
      <c r="C242" s="75">
        <f>SUM(C231,C235,C239)</f>
        <v>38060</v>
      </c>
      <c r="D242" s="75">
        <f aca="true" t="shared" si="4" ref="C242:E244">SUM(D231,D235,D239)</f>
        <v>2114.44</v>
      </c>
      <c r="E242" s="96"/>
      <c r="F242" s="76">
        <f>ROUND(SUM(D242,E243:E244),2)</f>
        <v>2114.44</v>
      </c>
      <c r="G242" s="75">
        <f aca="true" t="shared" si="5" ref="G242:H244">SUM(G231,G235,G239)</f>
        <v>36940</v>
      </c>
      <c r="H242" s="75">
        <f t="shared" si="5"/>
        <v>2052.2200000000003</v>
      </c>
      <c r="I242" s="96"/>
      <c r="J242" s="76">
        <f>ROUND(SUM(H242,I243:I244),2)</f>
        <v>2052.22</v>
      </c>
      <c r="K242" s="75">
        <f aca="true" t="shared" si="6" ref="K242:L244">SUM(K231,K235,K239)</f>
        <v>662</v>
      </c>
      <c r="L242" s="75">
        <f t="shared" si="6"/>
        <v>36.78</v>
      </c>
      <c r="M242" s="96"/>
      <c r="N242" s="76">
        <f>ROUND(SUM(L242,M243:M244),2)</f>
        <v>36.78</v>
      </c>
      <c r="O242" s="75">
        <f aca="true" t="shared" si="7" ref="O242:P244">SUM(O231,O235,O239)</f>
        <v>75662</v>
      </c>
      <c r="P242" s="97">
        <f t="shared" si="7"/>
        <v>2101.72</v>
      </c>
      <c r="Q242" s="96"/>
      <c r="R242" s="76">
        <f>ROUND(SUM(P242,Q243:Q244),2)</f>
        <v>2101.72</v>
      </c>
    </row>
    <row r="243" spans="1:18" s="1" customFormat="1" ht="21.75">
      <c r="A243" s="77"/>
      <c r="B243" s="74" t="s">
        <v>17</v>
      </c>
      <c r="C243" s="79">
        <f t="shared" si="4"/>
        <v>0</v>
      </c>
      <c r="D243" s="96">
        <f t="shared" si="4"/>
        <v>0</v>
      </c>
      <c r="E243" s="96">
        <f t="shared" si="4"/>
        <v>0</v>
      </c>
      <c r="F243" s="78">
        <v>0</v>
      </c>
      <c r="G243" s="79">
        <f t="shared" si="5"/>
        <v>0</v>
      </c>
      <c r="H243" s="96">
        <f t="shared" si="5"/>
        <v>0</v>
      </c>
      <c r="I243" s="96">
        <f>SUM(I232,I236,I240)</f>
        <v>0</v>
      </c>
      <c r="J243" s="78">
        <v>0</v>
      </c>
      <c r="K243" s="79">
        <f t="shared" si="6"/>
        <v>0</v>
      </c>
      <c r="L243" s="96">
        <f t="shared" si="6"/>
        <v>0</v>
      </c>
      <c r="M243" s="96">
        <f>SUM(M232,M236,M240)</f>
        <v>0</v>
      </c>
      <c r="N243" s="78">
        <v>0</v>
      </c>
      <c r="O243" s="79">
        <f t="shared" si="7"/>
        <v>0</v>
      </c>
      <c r="P243" s="96">
        <f t="shared" si="7"/>
        <v>0</v>
      </c>
      <c r="Q243" s="96">
        <f>SUM(Q232,Q236,Q240)</f>
        <v>0</v>
      </c>
      <c r="R243" s="78">
        <v>0</v>
      </c>
    </row>
    <row r="244" spans="1:18" s="1" customFormat="1" ht="22.5" thickBot="1">
      <c r="A244" s="80"/>
      <c r="B244" s="81" t="s">
        <v>18</v>
      </c>
      <c r="C244" s="82">
        <f t="shared" si="4"/>
        <v>0</v>
      </c>
      <c r="D244" s="98">
        <f>SUM(D233,D237,D241)</f>
        <v>0</v>
      </c>
      <c r="E244" s="98">
        <f>SUM(E233,E237,E241)</f>
        <v>0</v>
      </c>
      <c r="F244" s="83">
        <v>0</v>
      </c>
      <c r="G244" s="82">
        <f t="shared" si="5"/>
        <v>0</v>
      </c>
      <c r="H244" s="98">
        <f>SUM(H233,H237,H241)</f>
        <v>0</v>
      </c>
      <c r="I244" s="98">
        <f>SUM(I233,I237,I241)</f>
        <v>0</v>
      </c>
      <c r="J244" s="83">
        <v>0</v>
      </c>
      <c r="K244" s="82">
        <f t="shared" si="6"/>
        <v>0</v>
      </c>
      <c r="L244" s="98">
        <f>SUM(L233,L237,L241)</f>
        <v>0</v>
      </c>
      <c r="M244" s="98">
        <f>SUM(M233,M237,M241)</f>
        <v>0</v>
      </c>
      <c r="N244" s="83">
        <v>0</v>
      </c>
      <c r="O244" s="82">
        <f t="shared" si="7"/>
        <v>0</v>
      </c>
      <c r="P244" s="98">
        <f t="shared" si="7"/>
        <v>0</v>
      </c>
      <c r="Q244" s="98">
        <f>SUM(Q233,Q237,Q241)</f>
        <v>0</v>
      </c>
      <c r="R244" s="83">
        <v>0</v>
      </c>
    </row>
    <row r="245" spans="1:18" ht="21.75">
      <c r="A245" s="84" t="s">
        <v>92</v>
      </c>
      <c r="B245" s="85"/>
      <c r="C245" s="86"/>
      <c r="D245" s="87"/>
      <c r="E245" s="87"/>
      <c r="F245" s="88"/>
      <c r="G245" s="86"/>
      <c r="H245" s="87"/>
      <c r="I245" s="89"/>
      <c r="J245" s="88"/>
      <c r="K245" s="90"/>
      <c r="L245" s="87"/>
      <c r="M245" s="89"/>
      <c r="N245" s="88"/>
      <c r="O245" s="90"/>
      <c r="P245" s="89"/>
      <c r="Q245" s="89"/>
      <c r="R245" s="91"/>
    </row>
    <row r="246" spans="1:18" ht="21.75">
      <c r="A246" s="92" t="s">
        <v>93</v>
      </c>
      <c r="B246" s="93"/>
      <c r="C246" s="21"/>
      <c r="D246" s="22"/>
      <c r="E246" s="22"/>
      <c r="F246" s="23"/>
      <c r="G246" s="21"/>
      <c r="H246" s="22"/>
      <c r="I246" s="66"/>
      <c r="J246" s="23"/>
      <c r="K246" s="94"/>
      <c r="L246" s="22"/>
      <c r="M246" s="66"/>
      <c r="N246" s="23"/>
      <c r="O246" s="95"/>
      <c r="P246" s="26"/>
      <c r="Q246" s="26"/>
      <c r="R246" s="28"/>
    </row>
    <row r="247" spans="1:18" ht="21.75">
      <c r="A247" s="19" t="s">
        <v>15</v>
      </c>
      <c r="B247" s="20" t="s">
        <v>16</v>
      </c>
      <c r="C247" s="21">
        <v>11407</v>
      </c>
      <c r="D247" s="22">
        <f>ROUND(C247/18,2)</f>
        <v>633.72</v>
      </c>
      <c r="E247" s="22"/>
      <c r="F247" s="23">
        <f>SUM(D247,E248:E249)</f>
        <v>633.72</v>
      </c>
      <c r="G247" s="21">
        <v>9340</v>
      </c>
      <c r="H247" s="22">
        <f>ROUND(G247/18,2)</f>
        <v>518.89</v>
      </c>
      <c r="I247" s="22"/>
      <c r="J247" s="23">
        <f>SUM(H247,I248:I249)</f>
        <v>518.89</v>
      </c>
      <c r="K247" s="29">
        <v>24</v>
      </c>
      <c r="L247" s="22">
        <f>ROUND(K247/18,2)</f>
        <v>1.33</v>
      </c>
      <c r="M247" s="22"/>
      <c r="N247" s="23">
        <f>SUM(L247,M248:M249)</f>
        <v>1.33</v>
      </c>
      <c r="O247" s="25">
        <f>SUM(C247,G247,K247)</f>
        <v>20771</v>
      </c>
      <c r="P247" s="26">
        <f>ROUND(O247/36,2)</f>
        <v>576.97</v>
      </c>
      <c r="Q247" s="27" t="s">
        <v>23</v>
      </c>
      <c r="R247" s="28">
        <f>SUM(P247,Q248:Q249)</f>
        <v>576.97</v>
      </c>
    </row>
    <row r="248" spans="1:18" ht="21.75">
      <c r="A248" s="60"/>
      <c r="B248" s="20" t="s">
        <v>17</v>
      </c>
      <c r="C248" s="21"/>
      <c r="D248" s="22">
        <f>ROUND(C248/12,2)</f>
        <v>0</v>
      </c>
      <c r="E248" s="22">
        <f>D248*2</f>
        <v>0</v>
      </c>
      <c r="F248" s="23"/>
      <c r="G248" s="21"/>
      <c r="H248" s="22">
        <f>ROUND(G248/12,2)</f>
        <v>0</v>
      </c>
      <c r="I248" s="22">
        <f>H248*2</f>
        <v>0</v>
      </c>
      <c r="J248" s="23"/>
      <c r="K248" s="29"/>
      <c r="L248" s="22">
        <f>ROUND(K248/12,2)</f>
        <v>0</v>
      </c>
      <c r="M248" s="22">
        <f>L248*2</f>
        <v>0</v>
      </c>
      <c r="N248" s="23"/>
      <c r="O248" s="59">
        <f>SUM(C248,G248,K248)</f>
        <v>0</v>
      </c>
      <c r="P248" s="27">
        <f>ROUND(O248/24,2)</f>
        <v>0</v>
      </c>
      <c r="Q248" s="27">
        <f>P248*2</f>
        <v>0</v>
      </c>
      <c r="R248" s="28">
        <v>0</v>
      </c>
    </row>
    <row r="249" spans="1:18" ht="22.5" thickBot="1">
      <c r="A249" s="62"/>
      <c r="B249" s="31" t="s">
        <v>18</v>
      </c>
      <c r="C249" s="32"/>
      <c r="D249" s="33">
        <f>ROUND(C249/12,2)</f>
        <v>0</v>
      </c>
      <c r="E249" s="33">
        <f>D249*2</f>
        <v>0</v>
      </c>
      <c r="F249" s="34"/>
      <c r="G249" s="32"/>
      <c r="H249" s="33">
        <f>ROUND(G249/12,2)</f>
        <v>0</v>
      </c>
      <c r="I249" s="33">
        <f>H249*2</f>
        <v>0</v>
      </c>
      <c r="J249" s="34"/>
      <c r="K249" s="35"/>
      <c r="L249" s="33">
        <f>ROUND(K249/12,2)</f>
        <v>0</v>
      </c>
      <c r="M249" s="33">
        <f>L249*2</f>
        <v>0</v>
      </c>
      <c r="N249" s="34"/>
      <c r="O249" s="63">
        <f>SUM(C249,G249,K249)</f>
        <v>0</v>
      </c>
      <c r="P249" s="38">
        <f>ROUND(O249/24,2)</f>
        <v>0</v>
      </c>
      <c r="Q249" s="38">
        <f>P249*2</f>
        <v>0</v>
      </c>
      <c r="R249" s="39">
        <v>0</v>
      </c>
    </row>
    <row r="250" spans="1:18" ht="21.75">
      <c r="A250" s="40" t="s">
        <v>94</v>
      </c>
      <c r="B250" s="99"/>
      <c r="C250" s="42"/>
      <c r="D250" s="43"/>
      <c r="E250" s="43"/>
      <c r="F250" s="44"/>
      <c r="G250" s="42"/>
      <c r="H250" s="43"/>
      <c r="I250" s="45"/>
      <c r="J250" s="44"/>
      <c r="K250" s="71"/>
      <c r="L250" s="43"/>
      <c r="M250" s="45"/>
      <c r="N250" s="44"/>
      <c r="O250" s="72"/>
      <c r="P250" s="53"/>
      <c r="Q250" s="53"/>
      <c r="R250" s="50"/>
    </row>
    <row r="251" spans="1:18" ht="21.75">
      <c r="A251" s="19" t="s">
        <v>15</v>
      </c>
      <c r="B251" s="20" t="s">
        <v>16</v>
      </c>
      <c r="C251" s="21">
        <v>816</v>
      </c>
      <c r="D251" s="22">
        <f>ROUND(C251/18,2)</f>
        <v>45.33</v>
      </c>
      <c r="E251" s="22"/>
      <c r="F251" s="23">
        <f>SUM(D251,E252:E253)</f>
        <v>45.33</v>
      </c>
      <c r="G251" s="21">
        <v>513</v>
      </c>
      <c r="H251" s="22">
        <f>ROUND(G251/18,2)</f>
        <v>28.5</v>
      </c>
      <c r="I251" s="22"/>
      <c r="J251" s="23">
        <f>SUM(H251,I252:I253)</f>
        <v>28.5</v>
      </c>
      <c r="K251" s="29"/>
      <c r="L251" s="22">
        <f>ROUND(K251/18,2)</f>
        <v>0</v>
      </c>
      <c r="M251" s="22"/>
      <c r="N251" s="23">
        <f>SUM(L251,M252:M253)</f>
        <v>0</v>
      </c>
      <c r="O251" s="25">
        <f>SUM(C251,G251,K251)</f>
        <v>1329</v>
      </c>
      <c r="P251" s="26">
        <f>ROUND(O251/36,2)</f>
        <v>36.92</v>
      </c>
      <c r="Q251" s="27" t="s">
        <v>23</v>
      </c>
      <c r="R251" s="28">
        <f>SUM(P251,Q252:Q253)</f>
        <v>36.92</v>
      </c>
    </row>
    <row r="252" spans="1:18" ht="21.75">
      <c r="A252" s="19"/>
      <c r="B252" s="20" t="s">
        <v>17</v>
      </c>
      <c r="C252" s="21"/>
      <c r="D252" s="22">
        <f>ROUND(C252/12,2)</f>
        <v>0</v>
      </c>
      <c r="E252" s="22">
        <f>D252*2</f>
        <v>0</v>
      </c>
      <c r="F252" s="23"/>
      <c r="G252" s="21"/>
      <c r="H252" s="22">
        <f>ROUND(G252/12,2)</f>
        <v>0</v>
      </c>
      <c r="I252" s="22">
        <f>H252*2</f>
        <v>0</v>
      </c>
      <c r="J252" s="23"/>
      <c r="K252" s="29"/>
      <c r="L252" s="22">
        <f>ROUND(K252/12,2)</f>
        <v>0</v>
      </c>
      <c r="M252" s="22">
        <f>L252*2</f>
        <v>0</v>
      </c>
      <c r="N252" s="23"/>
      <c r="O252" s="59">
        <f>SUM(C252,G252,K252)</f>
        <v>0</v>
      </c>
      <c r="P252" s="27">
        <f>ROUND(O252/24,2)</f>
        <v>0</v>
      </c>
      <c r="Q252" s="27">
        <f>P252*2</f>
        <v>0</v>
      </c>
      <c r="R252" s="28">
        <v>0</v>
      </c>
    </row>
    <row r="253" spans="1:18" ht="22.5" thickBot="1">
      <c r="A253" s="30"/>
      <c r="B253" s="31" t="s">
        <v>18</v>
      </c>
      <c r="C253" s="32"/>
      <c r="D253" s="33">
        <f>ROUND(C253/12,2)</f>
        <v>0</v>
      </c>
      <c r="E253" s="33">
        <f>D253*2</f>
        <v>0</v>
      </c>
      <c r="F253" s="34"/>
      <c r="G253" s="32"/>
      <c r="H253" s="33">
        <f>ROUND(G253/12,2)</f>
        <v>0</v>
      </c>
      <c r="I253" s="33">
        <f>H253*2</f>
        <v>0</v>
      </c>
      <c r="J253" s="34"/>
      <c r="K253" s="35"/>
      <c r="L253" s="33">
        <f>ROUND(K253/12,2)</f>
        <v>0</v>
      </c>
      <c r="M253" s="33">
        <f>L253*2</f>
        <v>0</v>
      </c>
      <c r="N253" s="34"/>
      <c r="O253" s="63">
        <f>SUM(C253,G253,K253)</f>
        <v>0</v>
      </c>
      <c r="P253" s="38">
        <f>ROUND(O253/24,2)</f>
        <v>0</v>
      </c>
      <c r="Q253" s="38">
        <f>P253*2</f>
        <v>0</v>
      </c>
      <c r="R253" s="39">
        <v>0</v>
      </c>
    </row>
    <row r="254" spans="1:18" s="1" customFormat="1" ht="21.75">
      <c r="A254" s="73" t="s">
        <v>95</v>
      </c>
      <c r="B254" s="74" t="s">
        <v>16</v>
      </c>
      <c r="C254" s="75">
        <f>SUM(C247,C251)</f>
        <v>12223</v>
      </c>
      <c r="D254" s="97">
        <f aca="true" t="shared" si="8" ref="C254:D256">SUM(D247,D251)</f>
        <v>679.0500000000001</v>
      </c>
      <c r="E254" s="96"/>
      <c r="F254" s="76">
        <f>ROUND(SUM(D254,E255:E256),2)</f>
        <v>679.05</v>
      </c>
      <c r="G254" s="75">
        <f aca="true" t="shared" si="9" ref="G254:H256">SUM(G247,G251)</f>
        <v>9853</v>
      </c>
      <c r="H254" s="97">
        <f t="shared" si="9"/>
        <v>547.39</v>
      </c>
      <c r="I254" s="96"/>
      <c r="J254" s="76">
        <f>ROUND(SUM(H254,I255:I256),2)</f>
        <v>547.39</v>
      </c>
      <c r="K254" s="75">
        <f aca="true" t="shared" si="10" ref="K254:L256">SUM(K247,K251)</f>
        <v>24</v>
      </c>
      <c r="L254" s="97">
        <f t="shared" si="10"/>
        <v>1.33</v>
      </c>
      <c r="M254" s="97"/>
      <c r="N254" s="76">
        <f>ROUND(SUM(L254,M255:M256),2)</f>
        <v>1.33</v>
      </c>
      <c r="O254" s="75">
        <f aca="true" t="shared" si="11" ref="O254:P256">SUM(O247,O251)</f>
        <v>22100</v>
      </c>
      <c r="P254" s="97">
        <f t="shared" si="11"/>
        <v>613.89</v>
      </c>
      <c r="Q254" s="97"/>
      <c r="R254" s="76">
        <f>ROUND(SUM(P254,Q255:Q256),2)</f>
        <v>613.89</v>
      </c>
    </row>
    <row r="255" spans="1:18" s="1" customFormat="1" ht="21.75">
      <c r="A255" s="77"/>
      <c r="B255" s="74" t="s">
        <v>17</v>
      </c>
      <c r="C255" s="79">
        <f t="shared" si="8"/>
        <v>0</v>
      </c>
      <c r="D255" s="97">
        <f t="shared" si="8"/>
        <v>0</v>
      </c>
      <c r="E255" s="97">
        <f>SUM(E248,E252)</f>
        <v>0</v>
      </c>
      <c r="F255" s="78">
        <v>0</v>
      </c>
      <c r="G255" s="79">
        <f t="shared" si="9"/>
        <v>0</v>
      </c>
      <c r="H255" s="97">
        <f t="shared" si="9"/>
        <v>0</v>
      </c>
      <c r="I255" s="97">
        <f>SUM(I248,I252)</f>
        <v>0</v>
      </c>
      <c r="J255" s="78">
        <v>0</v>
      </c>
      <c r="K255" s="79">
        <f t="shared" si="10"/>
        <v>0</v>
      </c>
      <c r="L255" s="97">
        <f t="shared" si="10"/>
        <v>0</v>
      </c>
      <c r="M255" s="97">
        <f>SUM(M248,M252)</f>
        <v>0</v>
      </c>
      <c r="N255" s="78">
        <v>0</v>
      </c>
      <c r="O255" s="79">
        <f t="shared" si="11"/>
        <v>0</v>
      </c>
      <c r="P255" s="97">
        <f t="shared" si="11"/>
        <v>0</v>
      </c>
      <c r="Q255" s="97">
        <f>SUM(Q248,Q252)</f>
        <v>0</v>
      </c>
      <c r="R255" s="78">
        <v>0</v>
      </c>
    </row>
    <row r="256" spans="1:18" s="1" customFormat="1" ht="22.5" thickBot="1">
      <c r="A256" s="80"/>
      <c r="B256" s="81" t="s">
        <v>18</v>
      </c>
      <c r="C256" s="82">
        <f t="shared" si="8"/>
        <v>0</v>
      </c>
      <c r="D256" s="100">
        <f t="shared" si="8"/>
        <v>0</v>
      </c>
      <c r="E256" s="100">
        <f>SUM(E249,E253)</f>
        <v>0</v>
      </c>
      <c r="F256" s="83">
        <v>0</v>
      </c>
      <c r="G256" s="82">
        <f t="shared" si="9"/>
        <v>0</v>
      </c>
      <c r="H256" s="100">
        <f t="shared" si="9"/>
        <v>0</v>
      </c>
      <c r="I256" s="100">
        <f>SUM(I249,I253)</f>
        <v>0</v>
      </c>
      <c r="J256" s="83">
        <v>0</v>
      </c>
      <c r="K256" s="82">
        <f t="shared" si="10"/>
        <v>0</v>
      </c>
      <c r="L256" s="100">
        <f t="shared" si="10"/>
        <v>0</v>
      </c>
      <c r="M256" s="100">
        <f>SUM(M249,M253)</f>
        <v>0</v>
      </c>
      <c r="N256" s="83">
        <v>0</v>
      </c>
      <c r="O256" s="82">
        <f t="shared" si="11"/>
        <v>0</v>
      </c>
      <c r="P256" s="100">
        <f t="shared" si="11"/>
        <v>0</v>
      </c>
      <c r="Q256" s="100">
        <f>SUM(Q249,Q253)</f>
        <v>0</v>
      </c>
      <c r="R256" s="83">
        <v>0</v>
      </c>
    </row>
    <row r="257" spans="1:18" s="1" customFormat="1" ht="21.75">
      <c r="A257" s="101" t="s">
        <v>96</v>
      </c>
      <c r="B257" s="102" t="s">
        <v>16</v>
      </c>
      <c r="C257" s="103">
        <f>SUM(C225,C242,C254)</f>
        <v>410068</v>
      </c>
      <c r="D257" s="104">
        <f>SUM(D225,D242,D254)</f>
        <v>22781.539999999997</v>
      </c>
      <c r="E257" s="105"/>
      <c r="F257" s="106">
        <f>ROUND(SUM(D257,E258:E260),2)</f>
        <v>24542.61</v>
      </c>
      <c r="G257" s="103">
        <f>SUM(G225,G242,G254)</f>
        <v>384657</v>
      </c>
      <c r="H257" s="104">
        <f>SUM(H225,H242,H254)</f>
        <v>21369.83</v>
      </c>
      <c r="I257" s="105"/>
      <c r="J257" s="106">
        <f>ROUND(SUM(H257,I258:I260),2)</f>
        <v>22900.96</v>
      </c>
      <c r="K257" s="103">
        <f>SUM(K225,K242,K254)</f>
        <v>15658</v>
      </c>
      <c r="L257" s="104">
        <f>SUM(L225,L242,L254)</f>
        <v>869.91</v>
      </c>
      <c r="M257" s="105"/>
      <c r="N257" s="106">
        <f>ROUND(SUM(L257,M258:M260),2)</f>
        <v>971.55</v>
      </c>
      <c r="O257" s="103">
        <f>SUM(O225,O242,O254)</f>
        <v>810383</v>
      </c>
      <c r="P257" s="104">
        <f>SUM(P225,P242,P254)</f>
        <v>22510.639999999996</v>
      </c>
      <c r="Q257" s="105"/>
      <c r="R257" s="106">
        <f>ROUND(SUM(P257,Q258:Q260),2)</f>
        <v>24325.29</v>
      </c>
    </row>
    <row r="258" spans="1:18" s="1" customFormat="1" ht="21.75">
      <c r="A258" s="107"/>
      <c r="B258" s="108" t="s">
        <v>67</v>
      </c>
      <c r="C258" s="109">
        <f>SUM(C226)</f>
        <v>551</v>
      </c>
      <c r="D258" s="110">
        <f>SUM(D226)</f>
        <v>4.48</v>
      </c>
      <c r="E258" s="110">
        <f>SUM(E226)</f>
        <v>6.720000000000001</v>
      </c>
      <c r="F258" s="111">
        <v>0</v>
      </c>
      <c r="G258" s="109">
        <f>SUM(G226)</f>
        <v>1206</v>
      </c>
      <c r="H258" s="110">
        <f>SUM(H226)</f>
        <v>9.8</v>
      </c>
      <c r="I258" s="110">
        <f>SUM(I226)</f>
        <v>14.700000000000001</v>
      </c>
      <c r="J258" s="111">
        <v>0</v>
      </c>
      <c r="K258" s="109">
        <f>SUM(K226)</f>
        <v>330</v>
      </c>
      <c r="L258" s="110">
        <f>SUM(L226)</f>
        <v>2.68</v>
      </c>
      <c r="M258" s="110">
        <f>SUM(M226)</f>
        <v>4.0200000000000005</v>
      </c>
      <c r="N258" s="111">
        <v>0</v>
      </c>
      <c r="O258" s="109">
        <f>SUM(O226)</f>
        <v>2087</v>
      </c>
      <c r="P258" s="110">
        <f>SUM(P226)</f>
        <v>86.96</v>
      </c>
      <c r="Q258" s="110">
        <f>SUM(Q226)</f>
        <v>130.44</v>
      </c>
      <c r="R258" s="111">
        <v>0</v>
      </c>
    </row>
    <row r="259" spans="1:18" s="1" customFormat="1" ht="21.75">
      <c r="A259" s="107"/>
      <c r="B259" s="108" t="s">
        <v>17</v>
      </c>
      <c r="C259" s="112">
        <f aca="true" t="shared" si="12" ref="C259:E260">SUM(C227,C243,C255)</f>
        <v>6243</v>
      </c>
      <c r="D259" s="113">
        <f t="shared" si="12"/>
        <v>520.26</v>
      </c>
      <c r="E259" s="113">
        <f t="shared" si="12"/>
        <v>870.519</v>
      </c>
      <c r="F259" s="111">
        <v>0</v>
      </c>
      <c r="G259" s="112">
        <f aca="true" t="shared" si="13" ref="G259:I260">SUM(G227,G243,G255)</f>
        <v>5544</v>
      </c>
      <c r="H259" s="113">
        <f t="shared" si="13"/>
        <v>462.01000000000005</v>
      </c>
      <c r="I259" s="113">
        <f t="shared" si="13"/>
        <v>765.6809999999999</v>
      </c>
      <c r="J259" s="111">
        <v>0</v>
      </c>
      <c r="K259" s="112">
        <f aca="true" t="shared" si="14" ref="K259:M260">SUM(K227,K243,K255)</f>
        <v>424</v>
      </c>
      <c r="L259" s="113">
        <f t="shared" si="14"/>
        <v>35.33</v>
      </c>
      <c r="M259" s="113">
        <f t="shared" si="14"/>
        <v>61.495000000000005</v>
      </c>
      <c r="N259" s="111">
        <v>0</v>
      </c>
      <c r="O259" s="112">
        <f aca="true" t="shared" si="15" ref="O259:Q260">SUM(O227,O243,O255)</f>
        <v>12211</v>
      </c>
      <c r="P259" s="113">
        <f t="shared" si="15"/>
        <v>508.81000000000006</v>
      </c>
      <c r="Q259" s="113">
        <f t="shared" si="15"/>
        <v>848.874</v>
      </c>
      <c r="R259" s="111">
        <v>0</v>
      </c>
    </row>
    <row r="260" spans="1:18" s="1" customFormat="1" ht="22.5" thickBot="1">
      <c r="A260" s="114"/>
      <c r="B260" s="115" t="s">
        <v>18</v>
      </c>
      <c r="C260" s="116">
        <f t="shared" si="12"/>
        <v>6481</v>
      </c>
      <c r="D260" s="117">
        <f t="shared" si="12"/>
        <v>540.0899999999999</v>
      </c>
      <c r="E260" s="117">
        <f t="shared" si="12"/>
        <v>883.826</v>
      </c>
      <c r="F260" s="118">
        <v>0</v>
      </c>
      <c r="G260" s="116">
        <f t="shared" si="13"/>
        <v>5541</v>
      </c>
      <c r="H260" s="117">
        <f t="shared" si="13"/>
        <v>461.75</v>
      </c>
      <c r="I260" s="117">
        <f t="shared" si="13"/>
        <v>750.7510000000001</v>
      </c>
      <c r="J260" s="118">
        <v>0</v>
      </c>
      <c r="K260" s="116">
        <f t="shared" si="14"/>
        <v>256</v>
      </c>
      <c r="L260" s="117">
        <f t="shared" si="14"/>
        <v>21.33</v>
      </c>
      <c r="M260" s="117">
        <f t="shared" si="14"/>
        <v>36.120000000000005</v>
      </c>
      <c r="N260" s="118">
        <v>0</v>
      </c>
      <c r="O260" s="116">
        <f t="shared" si="15"/>
        <v>12278</v>
      </c>
      <c r="P260" s="117">
        <f t="shared" si="15"/>
        <v>511.5799999999999</v>
      </c>
      <c r="Q260" s="117">
        <f t="shared" si="15"/>
        <v>835.337</v>
      </c>
      <c r="R260" s="118">
        <v>0</v>
      </c>
    </row>
  </sheetData>
  <sheetProtection/>
  <mergeCells count="7">
    <mergeCell ref="A1:R1"/>
    <mergeCell ref="A2:A3"/>
    <mergeCell ref="B2:B3"/>
    <mergeCell ref="C2:F2"/>
    <mergeCell ref="G2:J2"/>
    <mergeCell ref="K2:N2"/>
    <mergeCell ref="O2:R2"/>
  </mergeCells>
  <printOptions horizontalCentered="1"/>
  <pageMargins left="0.2362204724409449" right="0.2362204724409449" top="0.31496062992125984" bottom="0.31496062992125984" header="0.2755905511811024" footer="0.15748031496062992"/>
  <pageSetup horizontalDpi="600" verticalDpi="600" orientation="landscape" paperSize="9" scale="7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28.28125" style="119" bestFit="1" customWidth="1"/>
    <col min="2" max="2" width="9.57421875" style="2" bestFit="1" customWidth="1"/>
    <col min="3" max="3" width="8.140625" style="120" customWidth="1"/>
    <col min="4" max="4" width="9.421875" style="121" bestFit="1" customWidth="1"/>
    <col min="5" max="5" width="8.7109375" style="121" customWidth="1"/>
    <col min="6" max="6" width="9.421875" style="122" bestFit="1" customWidth="1"/>
    <col min="7" max="7" width="8.57421875" style="120" customWidth="1"/>
    <col min="8" max="8" width="9.421875" style="121" bestFit="1" customWidth="1"/>
    <col min="9" max="9" width="8.421875" style="121" bestFit="1" customWidth="1"/>
    <col min="10" max="10" width="9.421875" style="123" bestFit="1" customWidth="1"/>
    <col min="11" max="11" width="9.00390625" style="124" customWidth="1"/>
    <col min="12" max="12" width="8.140625" style="121" customWidth="1"/>
    <col min="13" max="13" width="8.421875" style="121" bestFit="1" customWidth="1"/>
    <col min="14" max="14" width="9.421875" style="125" bestFit="1" customWidth="1"/>
    <col min="15" max="15" width="9.7109375" style="124" customWidth="1"/>
    <col min="16" max="16" width="9.421875" style="121" bestFit="1" customWidth="1"/>
    <col min="17" max="17" width="8.421875" style="121" bestFit="1" customWidth="1"/>
    <col min="18" max="18" width="9.421875" style="126" bestFit="1" customWidth="1"/>
    <col min="19" max="16384" width="9.00390625" style="2" customWidth="1"/>
  </cols>
  <sheetData>
    <row r="1" spans="1:18" s="1" customFormat="1" ht="24">
      <c r="A1" s="127" t="s">
        <v>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1.75" customHeight="1">
      <c r="A2" s="128" t="s">
        <v>1</v>
      </c>
      <c r="B2" s="129" t="s">
        <v>2</v>
      </c>
      <c r="C2" s="130" t="s">
        <v>3</v>
      </c>
      <c r="D2" s="131"/>
      <c r="E2" s="131"/>
      <c r="F2" s="132"/>
      <c r="G2" s="133" t="s">
        <v>4</v>
      </c>
      <c r="H2" s="134"/>
      <c r="I2" s="134"/>
      <c r="J2" s="135"/>
      <c r="K2" s="133" t="s">
        <v>5</v>
      </c>
      <c r="L2" s="134"/>
      <c r="M2" s="134"/>
      <c r="N2" s="135"/>
      <c r="O2" s="133" t="s">
        <v>6</v>
      </c>
      <c r="P2" s="134"/>
      <c r="Q2" s="134"/>
      <c r="R2" s="135"/>
    </row>
    <row r="3" spans="1:18" ht="66.75" customHeight="1">
      <c r="A3" s="128"/>
      <c r="B3" s="129"/>
      <c r="C3" s="3" t="s">
        <v>7</v>
      </c>
      <c r="D3" s="4" t="s">
        <v>8</v>
      </c>
      <c r="E3" s="5" t="s">
        <v>9</v>
      </c>
      <c r="F3" s="6" t="s">
        <v>10</v>
      </c>
      <c r="G3" s="3" t="s">
        <v>7</v>
      </c>
      <c r="H3" s="4" t="s">
        <v>8</v>
      </c>
      <c r="I3" s="5" t="s">
        <v>9</v>
      </c>
      <c r="J3" s="7" t="s">
        <v>10</v>
      </c>
      <c r="K3" s="8" t="s">
        <v>7</v>
      </c>
      <c r="L3" s="4" t="s">
        <v>8</v>
      </c>
      <c r="M3" s="5" t="s">
        <v>9</v>
      </c>
      <c r="N3" s="7" t="s">
        <v>10</v>
      </c>
      <c r="O3" s="8" t="s">
        <v>11</v>
      </c>
      <c r="P3" s="4" t="s">
        <v>12</v>
      </c>
      <c r="Q3" s="5" t="s">
        <v>13</v>
      </c>
      <c r="R3" s="7" t="s">
        <v>10</v>
      </c>
    </row>
    <row r="4" spans="1:18" ht="21.75">
      <c r="A4" s="9" t="s">
        <v>14</v>
      </c>
      <c r="B4" s="10"/>
      <c r="C4" s="11"/>
      <c r="D4" s="12"/>
      <c r="E4" s="12"/>
      <c r="F4" s="13"/>
      <c r="G4" s="11"/>
      <c r="H4" s="12"/>
      <c r="I4" s="12"/>
      <c r="J4" s="14"/>
      <c r="K4" s="15"/>
      <c r="L4" s="12"/>
      <c r="M4" s="12"/>
      <c r="N4" s="14"/>
      <c r="O4" s="16"/>
      <c r="P4" s="17"/>
      <c r="Q4" s="17"/>
      <c r="R4" s="18"/>
    </row>
    <row r="5" spans="1:18" ht="21.75">
      <c r="A5" s="19" t="s">
        <v>15</v>
      </c>
      <c r="B5" s="20" t="s">
        <v>16</v>
      </c>
      <c r="C5" s="21">
        <v>20988</v>
      </c>
      <c r="D5" s="22">
        <f>ROUND(C5/18,2)</f>
        <v>1166</v>
      </c>
      <c r="E5" s="22"/>
      <c r="F5" s="23">
        <f>SUM(D5,E6:E7)</f>
        <v>1424.444</v>
      </c>
      <c r="G5" s="21">
        <v>23648</v>
      </c>
      <c r="H5" s="22">
        <f>ROUND(G5/18,2)</f>
        <v>1313.78</v>
      </c>
      <c r="I5" s="22"/>
      <c r="J5" s="23">
        <f>SUM(H5,I6:I7)</f>
        <v>1571.936</v>
      </c>
      <c r="K5" s="24">
        <v>14592</v>
      </c>
      <c r="L5" s="22">
        <f>ROUND(K5/18,2)</f>
        <v>810.67</v>
      </c>
      <c r="M5" s="22"/>
      <c r="N5" s="23">
        <f>SUM(L5,M6:M7)</f>
        <v>849.8199999999999</v>
      </c>
      <c r="O5" s="25">
        <f>SUM(C5,G5,K5)</f>
        <v>59228</v>
      </c>
      <c r="P5" s="26">
        <f>ROUND(O5/36,2)</f>
        <v>1645.22</v>
      </c>
      <c r="Q5" s="27"/>
      <c r="R5" s="28">
        <f>SUM(P5,Q6:Q7)</f>
        <v>1923.104</v>
      </c>
    </row>
    <row r="6" spans="1:18" ht="21.75">
      <c r="A6" s="19"/>
      <c r="B6" s="20" t="s">
        <v>17</v>
      </c>
      <c r="C6" s="21">
        <v>1723</v>
      </c>
      <c r="D6" s="22">
        <f>ROUND(C6/12,2)</f>
        <v>143.58</v>
      </c>
      <c r="E6" s="22">
        <f>D6*1.8</f>
        <v>258.444</v>
      </c>
      <c r="F6" s="23"/>
      <c r="G6" s="21">
        <v>1721</v>
      </c>
      <c r="H6" s="22">
        <f>ROUND(G6/12,2)</f>
        <v>143.42</v>
      </c>
      <c r="I6" s="22">
        <f>H6*1.8</f>
        <v>258.156</v>
      </c>
      <c r="J6" s="23"/>
      <c r="K6" s="29">
        <v>261</v>
      </c>
      <c r="L6" s="22">
        <f>ROUND(K6/12,2)</f>
        <v>21.75</v>
      </c>
      <c r="M6" s="22">
        <f>L6*1.8</f>
        <v>39.15</v>
      </c>
      <c r="N6" s="23"/>
      <c r="O6" s="25">
        <f>SUM(C6,G6,K6)</f>
        <v>3705</v>
      </c>
      <c r="P6" s="26">
        <f>ROUND(O6/24,2)</f>
        <v>154.38</v>
      </c>
      <c r="Q6" s="27">
        <f>P6*1.8</f>
        <v>277.884</v>
      </c>
      <c r="R6" s="28">
        <v>0</v>
      </c>
    </row>
    <row r="7" spans="1:18" ht="22.5" thickBot="1">
      <c r="A7" s="30"/>
      <c r="B7" s="31" t="s">
        <v>18</v>
      </c>
      <c r="C7" s="32"/>
      <c r="D7" s="33">
        <f>ROUND(C7/12,2)</f>
        <v>0</v>
      </c>
      <c r="E7" s="33">
        <f>D7*1.8</f>
        <v>0</v>
      </c>
      <c r="F7" s="34"/>
      <c r="G7" s="32"/>
      <c r="H7" s="33">
        <f>ROUND(G7/12,2)</f>
        <v>0</v>
      </c>
      <c r="I7" s="33">
        <f>H7*1.8</f>
        <v>0</v>
      </c>
      <c r="J7" s="34"/>
      <c r="K7" s="35"/>
      <c r="L7" s="33">
        <f>ROUND(K7/12,2)</f>
        <v>0</v>
      </c>
      <c r="M7" s="33">
        <f>L7*1.8</f>
        <v>0</v>
      </c>
      <c r="N7" s="34"/>
      <c r="O7" s="36">
        <f>SUM(C7,G7,K7)</f>
        <v>0</v>
      </c>
      <c r="P7" s="37">
        <f>ROUND(O7/24,2)</f>
        <v>0</v>
      </c>
      <c r="Q7" s="38">
        <f>P7*1.8</f>
        <v>0</v>
      </c>
      <c r="R7" s="39">
        <v>0</v>
      </c>
    </row>
    <row r="8" spans="1:18" ht="21.75">
      <c r="A8" s="40" t="s">
        <v>19</v>
      </c>
      <c r="B8" s="41"/>
      <c r="C8" s="42"/>
      <c r="D8" s="43"/>
      <c r="E8" s="43"/>
      <c r="F8" s="44"/>
      <c r="G8" s="42"/>
      <c r="H8" s="43"/>
      <c r="I8" s="45"/>
      <c r="J8" s="44"/>
      <c r="K8" s="46"/>
      <c r="L8" s="43"/>
      <c r="M8" s="43"/>
      <c r="N8" s="44"/>
      <c r="O8" s="47"/>
      <c r="P8" s="48"/>
      <c r="Q8" s="49"/>
      <c r="R8" s="50"/>
    </row>
    <row r="9" spans="1:18" ht="21.75">
      <c r="A9" s="19" t="s">
        <v>15</v>
      </c>
      <c r="B9" s="20" t="s">
        <v>16</v>
      </c>
      <c r="C9" s="21"/>
      <c r="D9" s="22">
        <f>ROUND(C9/18,2)</f>
        <v>0</v>
      </c>
      <c r="E9" s="22"/>
      <c r="F9" s="23">
        <f>SUM(D9,E10:E11)</f>
        <v>0</v>
      </c>
      <c r="G9" s="21"/>
      <c r="H9" s="22">
        <f>ROUND(G9/18,2)</f>
        <v>0</v>
      </c>
      <c r="I9" s="22"/>
      <c r="J9" s="23">
        <f>SUM(H9,I10:I11)</f>
        <v>0</v>
      </c>
      <c r="K9" s="24"/>
      <c r="L9" s="22">
        <f>ROUND(K9/18,2)</f>
        <v>0</v>
      </c>
      <c r="M9" s="22"/>
      <c r="N9" s="23">
        <f>SUM(L9,M10:M11)</f>
        <v>0</v>
      </c>
      <c r="O9" s="25">
        <f>SUM(C9,G9,K9)</f>
        <v>0</v>
      </c>
      <c r="P9" s="26">
        <f>ROUND(O9/36,2)</f>
        <v>0</v>
      </c>
      <c r="Q9" s="27"/>
      <c r="R9" s="28">
        <f>SUM(P9,Q10:Q11)</f>
        <v>0</v>
      </c>
    </row>
    <row r="10" spans="1:18" ht="21.75">
      <c r="A10" s="19"/>
      <c r="B10" s="20" t="s">
        <v>17</v>
      </c>
      <c r="C10" s="21"/>
      <c r="D10" s="22">
        <f>ROUND(C10/12,2)</f>
        <v>0</v>
      </c>
      <c r="E10" s="22">
        <f>D10*1</f>
        <v>0</v>
      </c>
      <c r="F10" s="23"/>
      <c r="G10" s="21"/>
      <c r="H10" s="22">
        <f>ROUND(G10/12,2)</f>
        <v>0</v>
      </c>
      <c r="I10" s="22">
        <f>H10*1</f>
        <v>0</v>
      </c>
      <c r="J10" s="23"/>
      <c r="K10" s="29"/>
      <c r="L10" s="22">
        <f>ROUND(K10/12,2)</f>
        <v>0</v>
      </c>
      <c r="M10" s="22">
        <f>L10*1</f>
        <v>0</v>
      </c>
      <c r="N10" s="23"/>
      <c r="O10" s="25">
        <f>SUM(C10,G10,K10)</f>
        <v>0</v>
      </c>
      <c r="P10" s="26">
        <f>ROUND(O10/24,2)</f>
        <v>0</v>
      </c>
      <c r="Q10" s="27">
        <f>P10*1</f>
        <v>0</v>
      </c>
      <c r="R10" s="28">
        <v>0</v>
      </c>
    </row>
    <row r="11" spans="1:18" ht="22.5" thickBot="1">
      <c r="A11" s="30"/>
      <c r="B11" s="31" t="s">
        <v>18</v>
      </c>
      <c r="C11" s="32"/>
      <c r="D11" s="33">
        <f>ROUND(C11/12,2)</f>
        <v>0</v>
      </c>
      <c r="E11" s="33">
        <f>D11*1</f>
        <v>0</v>
      </c>
      <c r="F11" s="34"/>
      <c r="G11" s="32"/>
      <c r="H11" s="33">
        <f>ROUND(G11/12,2)</f>
        <v>0</v>
      </c>
      <c r="I11" s="33">
        <f>H11*1</f>
        <v>0</v>
      </c>
      <c r="J11" s="34"/>
      <c r="K11" s="35"/>
      <c r="L11" s="33">
        <f>ROUND(K11/12,2)</f>
        <v>0</v>
      </c>
      <c r="M11" s="33">
        <f>L11*1</f>
        <v>0</v>
      </c>
      <c r="N11" s="34"/>
      <c r="O11" s="36">
        <f>SUM(C11,G11,K11)</f>
        <v>0</v>
      </c>
      <c r="P11" s="37">
        <f>ROUND(O11/24,2)</f>
        <v>0</v>
      </c>
      <c r="Q11" s="38">
        <f>P11*1</f>
        <v>0</v>
      </c>
      <c r="R11" s="39">
        <v>0</v>
      </c>
    </row>
    <row r="12" spans="1:18" ht="21.75">
      <c r="A12" s="40" t="s">
        <v>20</v>
      </c>
      <c r="B12" s="41"/>
      <c r="C12" s="42"/>
      <c r="D12" s="43"/>
      <c r="E12" s="43"/>
      <c r="F12" s="44"/>
      <c r="G12" s="42"/>
      <c r="H12" s="43"/>
      <c r="I12" s="45"/>
      <c r="J12" s="44"/>
      <c r="K12" s="51"/>
      <c r="L12" s="43"/>
      <c r="M12" s="43"/>
      <c r="N12" s="44"/>
      <c r="O12" s="52"/>
      <c r="P12" s="53"/>
      <c r="Q12" s="49"/>
      <c r="R12" s="50"/>
    </row>
    <row r="13" spans="1:18" ht="21.75">
      <c r="A13" s="19" t="s">
        <v>21</v>
      </c>
      <c r="B13" s="20" t="s">
        <v>16</v>
      </c>
      <c r="C13" s="21">
        <v>834</v>
      </c>
      <c r="D13" s="22">
        <f>ROUND(C13/18,2)</f>
        <v>46.33</v>
      </c>
      <c r="E13" s="22"/>
      <c r="F13" s="23">
        <f>SUM(D13,E14:E15)</f>
        <v>249.82999999999998</v>
      </c>
      <c r="G13" s="21">
        <v>118</v>
      </c>
      <c r="H13" s="22">
        <f>ROUND(G13/18,2)</f>
        <v>6.56</v>
      </c>
      <c r="I13" s="22"/>
      <c r="J13" s="23">
        <f>SUM(H13,I14:I15)</f>
        <v>203.31</v>
      </c>
      <c r="K13" s="24"/>
      <c r="L13" s="22">
        <f>ROUND(K13/18,2)</f>
        <v>0</v>
      </c>
      <c r="M13" s="22"/>
      <c r="N13" s="23">
        <f>SUM(L13,M14:M15)</f>
        <v>55.58</v>
      </c>
      <c r="O13" s="25">
        <f>SUM(C13,G13,K13)</f>
        <v>952</v>
      </c>
      <c r="P13" s="26">
        <f>ROUND(O13/36,2)</f>
        <v>26.44</v>
      </c>
      <c r="Q13" s="27"/>
      <c r="R13" s="28">
        <f>SUM(P13,Q14:Q15)</f>
        <v>254.35999999999999</v>
      </c>
    </row>
    <row r="14" spans="1:18" ht="21.75">
      <c r="A14" s="19"/>
      <c r="B14" s="20" t="s">
        <v>17</v>
      </c>
      <c r="C14" s="21">
        <f>185+716+381+48+614+132+255+111</f>
        <v>2442</v>
      </c>
      <c r="D14" s="22">
        <f>ROUND(C14/12,2)</f>
        <v>203.5</v>
      </c>
      <c r="E14" s="22">
        <f>D14*1</f>
        <v>203.5</v>
      </c>
      <c r="F14" s="23"/>
      <c r="G14" s="21">
        <v>2361</v>
      </c>
      <c r="H14" s="22">
        <f>ROUND(G14/12,2)</f>
        <v>196.75</v>
      </c>
      <c r="I14" s="22">
        <f>H14*1</f>
        <v>196.75</v>
      </c>
      <c r="J14" s="23"/>
      <c r="K14" s="24">
        <v>667</v>
      </c>
      <c r="L14" s="22">
        <f>ROUND(K14/12,2)</f>
        <v>55.58</v>
      </c>
      <c r="M14" s="22">
        <f>L14*1</f>
        <v>55.58</v>
      </c>
      <c r="N14" s="23"/>
      <c r="O14" s="25">
        <f>SUM(C14,G14,K14)</f>
        <v>5470</v>
      </c>
      <c r="P14" s="26">
        <f>ROUND(O14/24,2)</f>
        <v>227.92</v>
      </c>
      <c r="Q14" s="27">
        <f>P14*1</f>
        <v>227.92</v>
      </c>
      <c r="R14" s="28">
        <v>0</v>
      </c>
    </row>
    <row r="15" spans="1:18" ht="22.5" thickBot="1">
      <c r="A15" s="30"/>
      <c r="B15" s="31" t="s">
        <v>18</v>
      </c>
      <c r="C15" s="32"/>
      <c r="D15" s="33">
        <f>ROUND(C15/12,2)</f>
        <v>0</v>
      </c>
      <c r="E15" s="33">
        <f>D15*1</f>
        <v>0</v>
      </c>
      <c r="F15" s="34"/>
      <c r="G15" s="32"/>
      <c r="H15" s="33">
        <f>ROUND(G15/12,2)</f>
        <v>0</v>
      </c>
      <c r="I15" s="33">
        <f>H15*1</f>
        <v>0</v>
      </c>
      <c r="J15" s="34"/>
      <c r="K15" s="54"/>
      <c r="L15" s="33">
        <f>ROUND(K15/12,2)</f>
        <v>0</v>
      </c>
      <c r="M15" s="33">
        <f>L15*1</f>
        <v>0</v>
      </c>
      <c r="N15" s="34"/>
      <c r="O15" s="36">
        <f>SUM(C15,G15,K15)</f>
        <v>0</v>
      </c>
      <c r="P15" s="37">
        <f>ROUND(O15/24,2)</f>
        <v>0</v>
      </c>
      <c r="Q15" s="38">
        <f>P15*1</f>
        <v>0</v>
      </c>
      <c r="R15" s="39">
        <v>0</v>
      </c>
    </row>
    <row r="16" spans="1:18" ht="21.75">
      <c r="A16" s="40" t="s">
        <v>22</v>
      </c>
      <c r="B16" s="55"/>
      <c r="C16" s="42"/>
      <c r="D16" s="43"/>
      <c r="E16" s="43"/>
      <c r="F16" s="44"/>
      <c r="G16" s="42"/>
      <c r="H16" s="43"/>
      <c r="I16" s="45"/>
      <c r="J16" s="44"/>
      <c r="K16" s="56"/>
      <c r="L16" s="43"/>
      <c r="M16" s="43"/>
      <c r="N16" s="44"/>
      <c r="O16" s="47"/>
      <c r="P16" s="53"/>
      <c r="Q16" s="49"/>
      <c r="R16" s="50"/>
    </row>
    <row r="17" spans="1:18" ht="21.75">
      <c r="A17" s="19" t="s">
        <v>23</v>
      </c>
      <c r="B17" s="20" t="s">
        <v>16</v>
      </c>
      <c r="C17" s="21"/>
      <c r="D17" s="22">
        <f>ROUND(C17/18,2)</f>
        <v>0</v>
      </c>
      <c r="E17" s="22"/>
      <c r="F17" s="23">
        <f>SUM(D17,E18:E19)</f>
        <v>0</v>
      </c>
      <c r="G17" s="21"/>
      <c r="H17" s="22">
        <f>ROUND(G17/18,2)</f>
        <v>0</v>
      </c>
      <c r="I17" s="22"/>
      <c r="J17" s="23">
        <f>SUM(H17,I18:I19)</f>
        <v>0</v>
      </c>
      <c r="K17" s="24"/>
      <c r="L17" s="22">
        <f>ROUND(K17/18,2)</f>
        <v>0</v>
      </c>
      <c r="M17" s="22"/>
      <c r="N17" s="23">
        <f>SUM(L17,M18:M19)</f>
        <v>0</v>
      </c>
      <c r="O17" s="25">
        <f>SUM(C17,G17,K17)</f>
        <v>0</v>
      </c>
      <c r="P17" s="26">
        <f>ROUND(O17/36,2)</f>
        <v>0</v>
      </c>
      <c r="Q17" s="27">
        <v>0</v>
      </c>
      <c r="R17" s="28">
        <f>SUM(P17,Q18:Q19)</f>
        <v>0</v>
      </c>
    </row>
    <row r="18" spans="1:18" ht="21.75">
      <c r="A18" s="19"/>
      <c r="B18" s="20" t="s">
        <v>17</v>
      </c>
      <c r="C18" s="21"/>
      <c r="D18" s="22">
        <f>ROUND(C18/12,2)</f>
        <v>0</v>
      </c>
      <c r="E18" s="22">
        <f>D18*1</f>
        <v>0</v>
      </c>
      <c r="F18" s="23"/>
      <c r="G18" s="21"/>
      <c r="H18" s="22">
        <f>ROUND(G18/12,2)</f>
        <v>0</v>
      </c>
      <c r="I18" s="22">
        <f>H18*1</f>
        <v>0</v>
      </c>
      <c r="J18" s="23"/>
      <c r="K18" s="29"/>
      <c r="L18" s="22">
        <f>ROUND(K18/12,2)</f>
        <v>0</v>
      </c>
      <c r="M18" s="22">
        <f>L18*1</f>
        <v>0</v>
      </c>
      <c r="N18" s="23"/>
      <c r="O18" s="25">
        <f>SUM(C18,G18,K18)</f>
        <v>0</v>
      </c>
      <c r="P18" s="26">
        <f>ROUND(O18/24,2)</f>
        <v>0</v>
      </c>
      <c r="Q18" s="27">
        <f>P18*1</f>
        <v>0</v>
      </c>
      <c r="R18" s="28">
        <v>0</v>
      </c>
    </row>
    <row r="19" spans="1:18" ht="22.5" thickBot="1">
      <c r="A19" s="30"/>
      <c r="B19" s="31" t="s">
        <v>18</v>
      </c>
      <c r="C19" s="32"/>
      <c r="D19" s="33">
        <f>ROUND(C19/12,2)</f>
        <v>0</v>
      </c>
      <c r="E19" s="33">
        <f>D19*1</f>
        <v>0</v>
      </c>
      <c r="F19" s="34"/>
      <c r="G19" s="32"/>
      <c r="H19" s="33">
        <f>ROUND(G19/12,2)</f>
        <v>0</v>
      </c>
      <c r="I19" s="33">
        <f>H19*1</f>
        <v>0</v>
      </c>
      <c r="J19" s="34"/>
      <c r="K19" s="35"/>
      <c r="L19" s="33">
        <f>ROUND(K19/12,2)</f>
        <v>0</v>
      </c>
      <c r="M19" s="33">
        <f>L19*1</f>
        <v>0</v>
      </c>
      <c r="N19" s="34"/>
      <c r="O19" s="36">
        <f>SUM(C19,G19,K19)</f>
        <v>0</v>
      </c>
      <c r="P19" s="37">
        <f>ROUND(O19/24,2)</f>
        <v>0</v>
      </c>
      <c r="Q19" s="38">
        <f>P19*1</f>
        <v>0</v>
      </c>
      <c r="R19" s="39">
        <v>0</v>
      </c>
    </row>
    <row r="20" spans="1:18" ht="21.75">
      <c r="A20" s="40" t="s">
        <v>24</v>
      </c>
      <c r="B20" s="55"/>
      <c r="C20" s="42"/>
      <c r="D20" s="43"/>
      <c r="E20" s="43"/>
      <c r="F20" s="44"/>
      <c r="G20" s="42"/>
      <c r="H20" s="43"/>
      <c r="I20" s="45"/>
      <c r="J20" s="44"/>
      <c r="K20" s="56"/>
      <c r="L20" s="43"/>
      <c r="M20" s="43"/>
      <c r="N20" s="44"/>
      <c r="O20" s="47"/>
      <c r="P20" s="53"/>
      <c r="Q20" s="49"/>
      <c r="R20" s="50"/>
    </row>
    <row r="21" spans="1:18" ht="21.75">
      <c r="A21" s="19" t="s">
        <v>15</v>
      </c>
      <c r="B21" s="20" t="s">
        <v>16</v>
      </c>
      <c r="C21" s="21">
        <f>2739+342</f>
        <v>3081</v>
      </c>
      <c r="D21" s="22">
        <f>ROUND(C21/18,2)</f>
        <v>171.17</v>
      </c>
      <c r="E21" s="22"/>
      <c r="F21" s="23">
        <f>SUM(D21,E22:E23)</f>
        <v>173.67</v>
      </c>
      <c r="G21" s="21">
        <v>4269</v>
      </c>
      <c r="H21" s="22">
        <f>ROUND(G21/18,2)</f>
        <v>237.17</v>
      </c>
      <c r="I21" s="22"/>
      <c r="J21" s="23">
        <f>SUM(H21,I22:I23)</f>
        <v>239.67</v>
      </c>
      <c r="K21" s="24">
        <v>1803</v>
      </c>
      <c r="L21" s="22">
        <f>ROUND(K21/18,2)</f>
        <v>100.17</v>
      </c>
      <c r="M21" s="22"/>
      <c r="N21" s="23">
        <f>SUM(L21,M22:M23)</f>
        <v>100.17</v>
      </c>
      <c r="O21" s="25">
        <f>SUM(C21,G21,K21)</f>
        <v>9153</v>
      </c>
      <c r="P21" s="26">
        <f>ROUND(O21/36,2)</f>
        <v>254.25</v>
      </c>
      <c r="Q21" s="27" t="s">
        <v>23</v>
      </c>
      <c r="R21" s="28">
        <f>SUM(P21,Q22:Q23)</f>
        <v>256.75</v>
      </c>
    </row>
    <row r="22" spans="1:18" ht="21.75">
      <c r="A22" s="57"/>
      <c r="B22" s="20" t="s">
        <v>17</v>
      </c>
      <c r="C22" s="21">
        <v>15</v>
      </c>
      <c r="D22" s="22">
        <f>ROUND(C22/12,2)</f>
        <v>1.25</v>
      </c>
      <c r="E22" s="22">
        <f>D22*2</f>
        <v>2.5</v>
      </c>
      <c r="F22" s="23"/>
      <c r="G22" s="21">
        <v>15</v>
      </c>
      <c r="H22" s="22">
        <f>ROUND(G22/12,2)</f>
        <v>1.25</v>
      </c>
      <c r="I22" s="22">
        <f>H22*2</f>
        <v>2.5</v>
      </c>
      <c r="J22" s="23"/>
      <c r="K22" s="24"/>
      <c r="L22" s="22">
        <f>ROUND(K22/12,2)</f>
        <v>0</v>
      </c>
      <c r="M22" s="22">
        <f>L22*2</f>
        <v>0</v>
      </c>
      <c r="N22" s="23"/>
      <c r="O22" s="25">
        <f>SUM(C22,G22,K22)</f>
        <v>30</v>
      </c>
      <c r="P22" s="26">
        <f>ROUND(O22/24,2)</f>
        <v>1.25</v>
      </c>
      <c r="Q22" s="27">
        <f>P22*2</f>
        <v>2.5</v>
      </c>
      <c r="R22" s="28">
        <v>0</v>
      </c>
    </row>
    <row r="23" spans="1:18" ht="22.5" thickBot="1">
      <c r="A23" s="58"/>
      <c r="B23" s="31" t="s">
        <v>18</v>
      </c>
      <c r="C23" s="32"/>
      <c r="D23" s="33">
        <f>ROUND(C23/12,2)</f>
        <v>0</v>
      </c>
      <c r="E23" s="33">
        <f>D23*2</f>
        <v>0</v>
      </c>
      <c r="F23" s="34"/>
      <c r="G23" s="32"/>
      <c r="H23" s="33">
        <f>ROUND(G23/12,2)</f>
        <v>0</v>
      </c>
      <c r="I23" s="33">
        <f>H23*2</f>
        <v>0</v>
      </c>
      <c r="J23" s="34"/>
      <c r="K23" s="54"/>
      <c r="L23" s="33">
        <f>ROUND(K23/12,2)</f>
        <v>0</v>
      </c>
      <c r="M23" s="33">
        <f>L23*2</f>
        <v>0</v>
      </c>
      <c r="N23" s="34"/>
      <c r="O23" s="36">
        <f>SUM(C23,G23,K23)</f>
        <v>0</v>
      </c>
      <c r="P23" s="37">
        <f>ROUND(O23/24,2)</f>
        <v>0</v>
      </c>
      <c r="Q23" s="38">
        <f>P23*2</f>
        <v>0</v>
      </c>
      <c r="R23" s="39">
        <v>0</v>
      </c>
    </row>
    <row r="24" spans="1:18" ht="21.75">
      <c r="A24" s="40" t="s">
        <v>25</v>
      </c>
      <c r="B24" s="55"/>
      <c r="C24" s="42"/>
      <c r="D24" s="43"/>
      <c r="E24" s="43"/>
      <c r="F24" s="44"/>
      <c r="G24" s="42"/>
      <c r="H24" s="43"/>
      <c r="I24" s="45"/>
      <c r="J24" s="44"/>
      <c r="K24" s="56"/>
      <c r="L24" s="43"/>
      <c r="M24" s="43"/>
      <c r="N24" s="44"/>
      <c r="O24" s="47"/>
      <c r="P24" s="53"/>
      <c r="Q24" s="49"/>
      <c r="R24" s="50"/>
    </row>
    <row r="25" spans="1:18" ht="21.75">
      <c r="A25" s="19" t="s">
        <v>15</v>
      </c>
      <c r="B25" s="20" t="s">
        <v>16</v>
      </c>
      <c r="C25" s="21"/>
      <c r="D25" s="22">
        <f>ROUND(C25/18,2)</f>
        <v>0</v>
      </c>
      <c r="E25" s="22"/>
      <c r="F25" s="23">
        <f>SUM(D25,E26:E27)</f>
        <v>0</v>
      </c>
      <c r="G25" s="21"/>
      <c r="H25" s="22">
        <f>ROUND(G25/18,2)</f>
        <v>0</v>
      </c>
      <c r="I25" s="22"/>
      <c r="J25" s="23">
        <f>SUM(H25,I26:I27)</f>
        <v>0</v>
      </c>
      <c r="K25" s="24"/>
      <c r="L25" s="22">
        <f>ROUND(K25/18,2)</f>
        <v>0</v>
      </c>
      <c r="M25" s="22"/>
      <c r="N25" s="23">
        <f>SUM(L25,M26:M27)</f>
        <v>0</v>
      </c>
      <c r="O25" s="25">
        <f>SUM(C25,G25,K25)</f>
        <v>0</v>
      </c>
      <c r="P25" s="26">
        <f>ROUND(O25/36,2)</f>
        <v>0</v>
      </c>
      <c r="Q25" s="27">
        <v>0</v>
      </c>
      <c r="R25" s="28">
        <f>SUM(P25,Q26:Q27)</f>
        <v>0</v>
      </c>
    </row>
    <row r="26" spans="1:18" ht="21.75">
      <c r="A26" s="57"/>
      <c r="B26" s="20" t="s">
        <v>17</v>
      </c>
      <c r="C26" s="21"/>
      <c r="D26" s="22">
        <f>ROUND(C26/12,2)</f>
        <v>0</v>
      </c>
      <c r="E26" s="22">
        <f>D26*1</f>
        <v>0</v>
      </c>
      <c r="F26" s="23"/>
      <c r="G26" s="21"/>
      <c r="H26" s="22">
        <f>ROUND(G26/12,2)</f>
        <v>0</v>
      </c>
      <c r="I26" s="22">
        <f>H26*1</f>
        <v>0</v>
      </c>
      <c r="J26" s="23"/>
      <c r="K26" s="29"/>
      <c r="L26" s="22">
        <f>ROUND(K26/12,2)</f>
        <v>0</v>
      </c>
      <c r="M26" s="22">
        <f>L26*1</f>
        <v>0</v>
      </c>
      <c r="N26" s="23"/>
      <c r="O26" s="25">
        <f>SUM(C26,G26,K26)</f>
        <v>0</v>
      </c>
      <c r="P26" s="26">
        <f>ROUND(O26/24,2)</f>
        <v>0</v>
      </c>
      <c r="Q26" s="27">
        <f>P26*1</f>
        <v>0</v>
      </c>
      <c r="R26" s="28">
        <v>0</v>
      </c>
    </row>
    <row r="27" spans="1:18" ht="22.5" thickBot="1">
      <c r="A27" s="58"/>
      <c r="B27" s="31" t="s">
        <v>18</v>
      </c>
      <c r="C27" s="32"/>
      <c r="D27" s="33">
        <f>ROUND(C27/12,2)</f>
        <v>0</v>
      </c>
      <c r="E27" s="33">
        <f>D27*1</f>
        <v>0</v>
      </c>
      <c r="F27" s="34"/>
      <c r="G27" s="32"/>
      <c r="H27" s="33">
        <f>ROUND(G27/12,2)</f>
        <v>0</v>
      </c>
      <c r="I27" s="33">
        <f>H27*1</f>
        <v>0</v>
      </c>
      <c r="J27" s="34"/>
      <c r="K27" s="35"/>
      <c r="L27" s="33">
        <f>ROUND(K27/12,2)</f>
        <v>0</v>
      </c>
      <c r="M27" s="33">
        <f>L27*1</f>
        <v>0</v>
      </c>
      <c r="N27" s="34"/>
      <c r="O27" s="36">
        <f>SUM(C27,G27,K27)</f>
        <v>0</v>
      </c>
      <c r="P27" s="37">
        <f>ROUND(O27/24,2)</f>
        <v>0</v>
      </c>
      <c r="Q27" s="38">
        <f>P27*1</f>
        <v>0</v>
      </c>
      <c r="R27" s="39">
        <v>0</v>
      </c>
    </row>
    <row r="28" spans="1:18" ht="21.75">
      <c r="A28" s="40" t="s">
        <v>26</v>
      </c>
      <c r="B28" s="55"/>
      <c r="C28" s="42"/>
      <c r="D28" s="43"/>
      <c r="E28" s="43"/>
      <c r="F28" s="44"/>
      <c r="G28" s="42"/>
      <c r="H28" s="43"/>
      <c r="I28" s="45"/>
      <c r="J28" s="44"/>
      <c r="K28" s="51"/>
      <c r="L28" s="43"/>
      <c r="M28" s="43"/>
      <c r="N28" s="44"/>
      <c r="O28" s="52"/>
      <c r="P28" s="53"/>
      <c r="Q28" s="49"/>
      <c r="R28" s="50"/>
    </row>
    <row r="29" spans="1:18" ht="21.75">
      <c r="A29" s="19" t="s">
        <v>27</v>
      </c>
      <c r="B29" s="20" t="s">
        <v>16</v>
      </c>
      <c r="C29" s="21">
        <v>6022</v>
      </c>
      <c r="D29" s="22">
        <f>ROUND(C29/18,2)</f>
        <v>334.56</v>
      </c>
      <c r="E29" s="22"/>
      <c r="F29" s="23">
        <f>SUM(D29,E30:E31)</f>
        <v>334.56</v>
      </c>
      <c r="G29" s="21">
        <v>6513</v>
      </c>
      <c r="H29" s="22">
        <f>ROUND(G29/18,2)</f>
        <v>361.83</v>
      </c>
      <c r="I29" s="22"/>
      <c r="J29" s="23">
        <f>SUM(H29,I30:I31)</f>
        <v>361.83</v>
      </c>
      <c r="K29" s="24">
        <v>2073</v>
      </c>
      <c r="L29" s="22">
        <f>ROUND(K29/18,2)</f>
        <v>115.17</v>
      </c>
      <c r="M29" s="22"/>
      <c r="N29" s="23">
        <f>SUM(L29,M30:M31)</f>
        <v>115.17</v>
      </c>
      <c r="O29" s="25">
        <f>SUM(C29,G29,K29)</f>
        <v>14608</v>
      </c>
      <c r="P29" s="26">
        <f>ROUND(O29/36,2)</f>
        <v>405.78</v>
      </c>
      <c r="Q29" s="27" t="s">
        <v>23</v>
      </c>
      <c r="R29" s="28">
        <f>SUM(P29,Q30:Q31)</f>
        <v>405.78</v>
      </c>
    </row>
    <row r="30" spans="1:18" ht="21.75">
      <c r="A30" s="57"/>
      <c r="B30" s="20" t="s">
        <v>17</v>
      </c>
      <c r="C30" s="21"/>
      <c r="D30" s="22">
        <f>ROUND(C30/12,2)</f>
        <v>0</v>
      </c>
      <c r="E30" s="22">
        <f>D30*1.8</f>
        <v>0</v>
      </c>
      <c r="F30" s="23"/>
      <c r="G30" s="21"/>
      <c r="H30" s="22">
        <f>ROUND(G30/12,2)</f>
        <v>0</v>
      </c>
      <c r="I30" s="22">
        <f>H30*1.8</f>
        <v>0</v>
      </c>
      <c r="J30" s="23"/>
      <c r="K30" s="29"/>
      <c r="L30" s="22">
        <f>ROUND(K30/12,2)</f>
        <v>0</v>
      </c>
      <c r="M30" s="22">
        <f>L30*1.8</f>
        <v>0</v>
      </c>
      <c r="N30" s="23"/>
      <c r="O30" s="25">
        <f>SUM(C30,G30,K30)</f>
        <v>0</v>
      </c>
      <c r="P30" s="27">
        <f>ROUND(O30/24,2)</f>
        <v>0</v>
      </c>
      <c r="Q30" s="27">
        <f>P30*1.8</f>
        <v>0</v>
      </c>
      <c r="R30" s="28">
        <v>0</v>
      </c>
    </row>
    <row r="31" spans="1:18" ht="21.75">
      <c r="A31" s="57"/>
      <c r="B31" s="20" t="s">
        <v>18</v>
      </c>
      <c r="C31" s="21"/>
      <c r="D31" s="22">
        <f>ROUND(C31/12,2)</f>
        <v>0</v>
      </c>
      <c r="E31" s="22">
        <f>D31*1.8</f>
        <v>0</v>
      </c>
      <c r="F31" s="23"/>
      <c r="G31" s="21"/>
      <c r="H31" s="22">
        <f>ROUND(G31/12,2)</f>
        <v>0</v>
      </c>
      <c r="I31" s="22">
        <f>H31*1.8</f>
        <v>0</v>
      </c>
      <c r="J31" s="23"/>
      <c r="K31" s="29"/>
      <c r="L31" s="22">
        <f>ROUND(K31/12,2)</f>
        <v>0</v>
      </c>
      <c r="M31" s="22">
        <f>L31*1.8</f>
        <v>0</v>
      </c>
      <c r="N31" s="23"/>
      <c r="O31" s="59">
        <f>SUM(C31,G31,K31)</f>
        <v>0</v>
      </c>
      <c r="P31" s="27">
        <f>ROUND(O31/24,2)</f>
        <v>0</v>
      </c>
      <c r="Q31" s="27">
        <f>P31*1.8</f>
        <v>0</v>
      </c>
      <c r="R31" s="28">
        <v>0</v>
      </c>
    </row>
    <row r="32" spans="1:18" ht="21.75">
      <c r="A32" s="19" t="s">
        <v>28</v>
      </c>
      <c r="B32" s="20" t="s">
        <v>16</v>
      </c>
      <c r="C32" s="21">
        <v>5912</v>
      </c>
      <c r="D32" s="22">
        <f>ROUND(C32/18,2)</f>
        <v>328.44</v>
      </c>
      <c r="E32" s="22"/>
      <c r="F32" s="23">
        <f>SUM(D32,E33:E34)</f>
        <v>360.696</v>
      </c>
      <c r="G32" s="21">
        <v>6253</v>
      </c>
      <c r="H32" s="22">
        <f>ROUND(G32/18,2)</f>
        <v>347.39</v>
      </c>
      <c r="I32" s="22"/>
      <c r="J32" s="23">
        <f>SUM(H32,I33:I34)</f>
        <v>372.14</v>
      </c>
      <c r="K32" s="24">
        <v>2732</v>
      </c>
      <c r="L32" s="22">
        <f>ROUND(K32/18,2)</f>
        <v>151.78</v>
      </c>
      <c r="M32" s="22"/>
      <c r="N32" s="23">
        <f>SUM(L32,M33:M34)</f>
        <v>151.78</v>
      </c>
      <c r="O32" s="25">
        <f>SUM(C32,G32,K32)</f>
        <v>14897</v>
      </c>
      <c r="P32" s="26">
        <f>ROUND(O32/36,2)</f>
        <v>413.81</v>
      </c>
      <c r="Q32" s="27" t="s">
        <v>23</v>
      </c>
      <c r="R32" s="28">
        <f>SUM(P32,Q33:Q34)</f>
        <v>442.304</v>
      </c>
    </row>
    <row r="33" spans="1:18" ht="21.75">
      <c r="A33" s="57"/>
      <c r="B33" s="20" t="s">
        <v>17</v>
      </c>
      <c r="C33" s="21">
        <v>215</v>
      </c>
      <c r="D33" s="22">
        <f>ROUND(C33/12,2)</f>
        <v>17.92</v>
      </c>
      <c r="E33" s="22">
        <f>D33*1.8</f>
        <v>32.25600000000001</v>
      </c>
      <c r="F33" s="23"/>
      <c r="G33" s="21">
        <v>165</v>
      </c>
      <c r="H33" s="22">
        <f>ROUND(G33/12,2)</f>
        <v>13.75</v>
      </c>
      <c r="I33" s="22">
        <f>H33*1.8</f>
        <v>24.75</v>
      </c>
      <c r="J33" s="23"/>
      <c r="K33" s="24"/>
      <c r="L33" s="22">
        <f>ROUND(K33/12,2)</f>
        <v>0</v>
      </c>
      <c r="M33" s="22">
        <f>L33*1.8</f>
        <v>0</v>
      </c>
      <c r="N33" s="23"/>
      <c r="O33" s="25">
        <f>SUM(C33,G33,K33)</f>
        <v>380</v>
      </c>
      <c r="P33" s="27">
        <f>ROUND(O33/24,2)</f>
        <v>15.83</v>
      </c>
      <c r="Q33" s="27">
        <f>P33*1.8</f>
        <v>28.494</v>
      </c>
      <c r="R33" s="28">
        <v>0</v>
      </c>
    </row>
    <row r="34" spans="1:18" ht="21.75">
      <c r="A34" s="57"/>
      <c r="B34" s="20" t="s">
        <v>18</v>
      </c>
      <c r="C34" s="21"/>
      <c r="D34" s="22">
        <f>ROUND(C34/12,2)</f>
        <v>0</v>
      </c>
      <c r="E34" s="22">
        <f>D34*1.8</f>
        <v>0</v>
      </c>
      <c r="F34" s="23"/>
      <c r="G34" s="21"/>
      <c r="H34" s="22">
        <f>ROUND(G34/12,2)</f>
        <v>0</v>
      </c>
      <c r="I34" s="22">
        <f>H34*1.8</f>
        <v>0</v>
      </c>
      <c r="J34" s="23"/>
      <c r="K34" s="29"/>
      <c r="L34" s="22">
        <f>ROUND(K34/12,2)</f>
        <v>0</v>
      </c>
      <c r="M34" s="22">
        <f>L34*1.8</f>
        <v>0</v>
      </c>
      <c r="N34" s="23"/>
      <c r="O34" s="59">
        <f>SUM(C34,G34,K34)</f>
        <v>0</v>
      </c>
      <c r="P34" s="27">
        <f>ROUND(O34/24,2)</f>
        <v>0</v>
      </c>
      <c r="Q34" s="27">
        <f>P34*1.8</f>
        <v>0</v>
      </c>
      <c r="R34" s="28">
        <v>0</v>
      </c>
    </row>
    <row r="35" spans="1:18" ht="21.75">
      <c r="A35" s="19" t="s">
        <v>29</v>
      </c>
      <c r="B35" s="20" t="s">
        <v>16</v>
      </c>
      <c r="C35" s="21"/>
      <c r="D35" s="22">
        <f>ROUND(C35/18,2)</f>
        <v>0</v>
      </c>
      <c r="E35" s="22"/>
      <c r="F35" s="23">
        <f>SUM(D35,E36:E37)</f>
        <v>7.2</v>
      </c>
      <c r="G35" s="21"/>
      <c r="H35" s="22">
        <f>ROUND(G35/18,2)</f>
        <v>0</v>
      </c>
      <c r="I35" s="22"/>
      <c r="J35" s="23">
        <f>SUM(H35,I36:I37)</f>
        <v>0</v>
      </c>
      <c r="K35" s="24"/>
      <c r="L35" s="22">
        <f>ROUND(K35/18,2)</f>
        <v>0</v>
      </c>
      <c r="M35" s="22"/>
      <c r="N35" s="23">
        <f>SUM(L35,M36:M37)</f>
        <v>0</v>
      </c>
      <c r="O35" s="25">
        <f>SUM(C35,G35,K35)</f>
        <v>0</v>
      </c>
      <c r="P35" s="26">
        <f>ROUND(O35/36,2)</f>
        <v>0</v>
      </c>
      <c r="Q35" s="27" t="s">
        <v>23</v>
      </c>
      <c r="R35" s="28">
        <f>SUM(P35,Q36:Q37)</f>
        <v>3.6</v>
      </c>
    </row>
    <row r="36" spans="1:18" ht="21.75">
      <c r="A36" s="57"/>
      <c r="B36" s="20" t="s">
        <v>17</v>
      </c>
      <c r="C36" s="21">
        <v>48</v>
      </c>
      <c r="D36" s="22">
        <f>ROUND(C36/12,2)</f>
        <v>4</v>
      </c>
      <c r="E36" s="22">
        <f>D36*1.8</f>
        <v>7.2</v>
      </c>
      <c r="F36" s="23"/>
      <c r="G36" s="21"/>
      <c r="H36" s="22">
        <f>ROUND(G36/12,2)</f>
        <v>0</v>
      </c>
      <c r="I36" s="22">
        <f>H36*1.8</f>
        <v>0</v>
      </c>
      <c r="J36" s="23"/>
      <c r="K36" s="29"/>
      <c r="L36" s="22">
        <f>ROUND(K36/12,2)</f>
        <v>0</v>
      </c>
      <c r="M36" s="22">
        <f>L36*1.8</f>
        <v>0</v>
      </c>
      <c r="N36" s="23"/>
      <c r="O36" s="25">
        <f>SUM(C36,G36,K36)</f>
        <v>48</v>
      </c>
      <c r="P36" s="27">
        <f>ROUND(O36/24,2)</f>
        <v>2</v>
      </c>
      <c r="Q36" s="27">
        <f>P36*1.8</f>
        <v>3.6</v>
      </c>
      <c r="R36" s="28">
        <v>0</v>
      </c>
    </row>
    <row r="37" spans="1:18" ht="21.75">
      <c r="A37" s="57"/>
      <c r="B37" s="20" t="s">
        <v>18</v>
      </c>
      <c r="C37" s="21"/>
      <c r="D37" s="22">
        <f>ROUND(C37/12,2)</f>
        <v>0</v>
      </c>
      <c r="E37" s="22">
        <f>D37*1.8</f>
        <v>0</v>
      </c>
      <c r="F37" s="23"/>
      <c r="G37" s="21"/>
      <c r="H37" s="22">
        <f>ROUND(G37/12,2)</f>
        <v>0</v>
      </c>
      <c r="I37" s="22">
        <f>H37*1.8</f>
        <v>0</v>
      </c>
      <c r="J37" s="23"/>
      <c r="K37" s="29"/>
      <c r="L37" s="22">
        <f>ROUND(K37/12,2)</f>
        <v>0</v>
      </c>
      <c r="M37" s="22">
        <f>L37*1.8</f>
        <v>0</v>
      </c>
      <c r="N37" s="23"/>
      <c r="O37" s="59">
        <f>SUM(C37,G37,K37)</f>
        <v>0</v>
      </c>
      <c r="P37" s="27">
        <f>ROUND(O37/24,2)</f>
        <v>0</v>
      </c>
      <c r="Q37" s="27">
        <f>P37*1.8</f>
        <v>0</v>
      </c>
      <c r="R37" s="28">
        <v>0</v>
      </c>
    </row>
    <row r="38" spans="1:18" ht="21.75">
      <c r="A38" s="19" t="s">
        <v>30</v>
      </c>
      <c r="B38" s="20" t="s">
        <v>16</v>
      </c>
      <c r="C38" s="21">
        <v>1190</v>
      </c>
      <c r="D38" s="22">
        <f>ROUND(C38/18,2)</f>
        <v>66.11</v>
      </c>
      <c r="E38" s="22"/>
      <c r="F38" s="23">
        <f>SUM(D38,E39:E40)</f>
        <v>66.11</v>
      </c>
      <c r="G38" s="21">
        <v>1463</v>
      </c>
      <c r="H38" s="22">
        <f>ROUND(G38/18,2)</f>
        <v>81.28</v>
      </c>
      <c r="I38" s="22"/>
      <c r="J38" s="23">
        <f>SUM(H38,I39:I40)</f>
        <v>81.28</v>
      </c>
      <c r="K38" s="24">
        <v>6</v>
      </c>
      <c r="L38" s="22">
        <f>ROUND(K38/18,2)</f>
        <v>0.33</v>
      </c>
      <c r="M38" s="22"/>
      <c r="N38" s="23">
        <f>SUM(L38,M39:M40)</f>
        <v>0.33</v>
      </c>
      <c r="O38" s="25">
        <f>SUM(C38,G38,K38)</f>
        <v>2659</v>
      </c>
      <c r="P38" s="26">
        <f>ROUND(O38/36,2)</f>
        <v>73.86</v>
      </c>
      <c r="Q38" s="27" t="s">
        <v>23</v>
      </c>
      <c r="R38" s="28">
        <f>SUM(P38,Q39:Q40)</f>
        <v>73.86</v>
      </c>
    </row>
    <row r="39" spans="1:18" ht="21.75">
      <c r="A39" s="57"/>
      <c r="B39" s="20" t="s">
        <v>17</v>
      </c>
      <c r="C39" s="21"/>
      <c r="D39" s="22">
        <f>ROUND(C39/12,2)</f>
        <v>0</v>
      </c>
      <c r="E39" s="22">
        <f>D39*1.8</f>
        <v>0</v>
      </c>
      <c r="F39" s="23"/>
      <c r="G39" s="21"/>
      <c r="H39" s="22">
        <f>ROUND(G39/12,2)</f>
        <v>0</v>
      </c>
      <c r="I39" s="22">
        <f>H39*1.8</f>
        <v>0</v>
      </c>
      <c r="J39" s="23"/>
      <c r="K39" s="24"/>
      <c r="L39" s="22">
        <f>ROUND(K39/12,2)</f>
        <v>0</v>
      </c>
      <c r="M39" s="22">
        <f>L39*1.8</f>
        <v>0</v>
      </c>
      <c r="N39" s="23"/>
      <c r="O39" s="25">
        <f>SUM(C39,G39,K39)</f>
        <v>0</v>
      </c>
      <c r="P39" s="27">
        <f>ROUND(O39/24,2)</f>
        <v>0</v>
      </c>
      <c r="Q39" s="27">
        <f>P39*1.8</f>
        <v>0</v>
      </c>
      <c r="R39" s="28">
        <v>0</v>
      </c>
    </row>
    <row r="40" spans="1:18" ht="21.75">
      <c r="A40" s="57"/>
      <c r="B40" s="20" t="s">
        <v>18</v>
      </c>
      <c r="C40" s="21"/>
      <c r="D40" s="22">
        <f>ROUND(C40/12,2)</f>
        <v>0</v>
      </c>
      <c r="E40" s="22">
        <f>D40*1.8</f>
        <v>0</v>
      </c>
      <c r="F40" s="23"/>
      <c r="G40" s="21"/>
      <c r="H40" s="22">
        <f>ROUND(G40/12,2)</f>
        <v>0</v>
      </c>
      <c r="I40" s="22">
        <f>H40*1.8</f>
        <v>0</v>
      </c>
      <c r="J40" s="23"/>
      <c r="K40" s="24"/>
      <c r="L40" s="22">
        <f>ROUND(K40/12,2)</f>
        <v>0</v>
      </c>
      <c r="M40" s="22">
        <f>L40*1.8</f>
        <v>0</v>
      </c>
      <c r="N40" s="23"/>
      <c r="O40" s="59">
        <f>SUM(C40,G40,K40)</f>
        <v>0</v>
      </c>
      <c r="P40" s="27">
        <f>ROUND(O40/24,2)</f>
        <v>0</v>
      </c>
      <c r="Q40" s="27">
        <f>P40*1.8</f>
        <v>0</v>
      </c>
      <c r="R40" s="28">
        <v>0</v>
      </c>
    </row>
    <row r="41" spans="1:18" ht="21.75">
      <c r="A41" s="19" t="s">
        <v>31</v>
      </c>
      <c r="B41" s="20" t="s">
        <v>16</v>
      </c>
      <c r="C41" s="21">
        <v>21998</v>
      </c>
      <c r="D41" s="22">
        <f>ROUND(C41/18,2)</f>
        <v>1222.11</v>
      </c>
      <c r="E41" s="22"/>
      <c r="F41" s="23">
        <f>SUM(D41,E42:E43)</f>
        <v>1376.9099999999999</v>
      </c>
      <c r="G41" s="21">
        <v>1653</v>
      </c>
      <c r="H41" s="22">
        <f>ROUND(G41/18,2)</f>
        <v>91.83</v>
      </c>
      <c r="I41" s="22"/>
      <c r="J41" s="23">
        <f>SUM(H41,I42:I43)</f>
        <v>126.93</v>
      </c>
      <c r="K41" s="24">
        <v>2724</v>
      </c>
      <c r="L41" s="22">
        <f>ROUND(K41/18,2)</f>
        <v>151.33</v>
      </c>
      <c r="M41" s="22"/>
      <c r="N41" s="23">
        <f>SUM(L41,M42:M43)</f>
        <v>364.036</v>
      </c>
      <c r="O41" s="25">
        <f>SUM(C41,G41,K41)</f>
        <v>26375</v>
      </c>
      <c r="P41" s="26">
        <f>ROUND(O41/36,2)</f>
        <v>732.64</v>
      </c>
      <c r="Q41" s="27" t="s">
        <v>23</v>
      </c>
      <c r="R41" s="28">
        <f>SUM(P41,Q42:Q43)</f>
        <v>933.952</v>
      </c>
    </row>
    <row r="42" spans="1:18" ht="21.75">
      <c r="A42" s="57"/>
      <c r="B42" s="20" t="s">
        <v>17</v>
      </c>
      <c r="C42" s="21">
        <f>865+134</f>
        <v>999</v>
      </c>
      <c r="D42" s="22">
        <f>ROUND(C42/12,2)</f>
        <v>83.25</v>
      </c>
      <c r="E42" s="22">
        <f>D42*1.8</f>
        <v>149.85</v>
      </c>
      <c r="F42" s="23"/>
      <c r="G42" s="21">
        <v>234</v>
      </c>
      <c r="H42" s="22">
        <f>ROUND(G42/12,2)</f>
        <v>19.5</v>
      </c>
      <c r="I42" s="22">
        <f>H42*1.8</f>
        <v>35.1</v>
      </c>
      <c r="J42" s="23"/>
      <c r="K42" s="24">
        <f>1128+224</f>
        <v>1352</v>
      </c>
      <c r="L42" s="22">
        <f>ROUND(K42/12,2)</f>
        <v>112.67</v>
      </c>
      <c r="M42" s="22">
        <f>L42*1.8</f>
        <v>202.806</v>
      </c>
      <c r="N42" s="23"/>
      <c r="O42" s="25">
        <f>SUM(C42,G42,K42)</f>
        <v>2585</v>
      </c>
      <c r="P42" s="27">
        <f>ROUND(O42/24,2)</f>
        <v>107.71</v>
      </c>
      <c r="Q42" s="27">
        <f>P42*1.8</f>
        <v>193.878</v>
      </c>
      <c r="R42" s="28">
        <v>0</v>
      </c>
    </row>
    <row r="43" spans="1:18" ht="21.75">
      <c r="A43" s="57"/>
      <c r="B43" s="20" t="s">
        <v>18</v>
      </c>
      <c r="C43" s="21">
        <v>33</v>
      </c>
      <c r="D43" s="22">
        <f>ROUND(C43/12,2)</f>
        <v>2.75</v>
      </c>
      <c r="E43" s="22">
        <f>D43*1.8</f>
        <v>4.95</v>
      </c>
      <c r="F43" s="23"/>
      <c r="G43" s="21"/>
      <c r="H43" s="22">
        <f>ROUND(G43/12,2)</f>
        <v>0</v>
      </c>
      <c r="I43" s="22">
        <f>H43*1.8</f>
        <v>0</v>
      </c>
      <c r="J43" s="23"/>
      <c r="K43" s="24">
        <v>66</v>
      </c>
      <c r="L43" s="22">
        <f>ROUND(K43/12,2)</f>
        <v>5.5</v>
      </c>
      <c r="M43" s="22">
        <f>L43*1.8</f>
        <v>9.9</v>
      </c>
      <c r="N43" s="23"/>
      <c r="O43" s="59">
        <f>SUM(C43,G43,K43)</f>
        <v>99</v>
      </c>
      <c r="P43" s="27">
        <f>ROUND(O43/24,2)</f>
        <v>4.13</v>
      </c>
      <c r="Q43" s="27">
        <f>P43*1.8</f>
        <v>7.434</v>
      </c>
      <c r="R43" s="28">
        <v>0</v>
      </c>
    </row>
    <row r="44" spans="1:18" ht="21.75">
      <c r="A44" s="19" t="s">
        <v>32</v>
      </c>
      <c r="B44" s="20" t="s">
        <v>16</v>
      </c>
      <c r="C44" s="21">
        <v>954</v>
      </c>
      <c r="D44" s="22">
        <f>ROUND(C44/18,2)</f>
        <v>53</v>
      </c>
      <c r="E44" s="22"/>
      <c r="F44" s="23">
        <f>SUM(D44,E45:E46)</f>
        <v>53</v>
      </c>
      <c r="G44" s="21">
        <v>945</v>
      </c>
      <c r="H44" s="22">
        <f>ROUND(G44/18,2)</f>
        <v>52.5</v>
      </c>
      <c r="I44" s="22"/>
      <c r="J44" s="23">
        <f>SUM(H44,I45:I46)</f>
        <v>52.5</v>
      </c>
      <c r="K44" s="24">
        <v>168</v>
      </c>
      <c r="L44" s="22">
        <f>ROUND(K44/18,2)</f>
        <v>9.33</v>
      </c>
      <c r="M44" s="22"/>
      <c r="N44" s="23">
        <f>SUM(L44,M45:M46)</f>
        <v>9.33</v>
      </c>
      <c r="O44" s="25">
        <f>SUM(C44,G44,K44)</f>
        <v>2067</v>
      </c>
      <c r="P44" s="26">
        <f>ROUND(O44/36,2)</f>
        <v>57.42</v>
      </c>
      <c r="Q44" s="27" t="s">
        <v>23</v>
      </c>
      <c r="R44" s="28">
        <f>SUM(P44,Q45:Q46)</f>
        <v>57.42</v>
      </c>
    </row>
    <row r="45" spans="1:18" ht="21.75">
      <c r="A45" s="57"/>
      <c r="B45" s="20" t="s">
        <v>17</v>
      </c>
      <c r="C45" s="21"/>
      <c r="D45" s="22">
        <f>ROUND(C45/12,2)</f>
        <v>0</v>
      </c>
      <c r="E45" s="22">
        <f>D45*1.8</f>
        <v>0</v>
      </c>
      <c r="F45" s="23"/>
      <c r="G45" s="21"/>
      <c r="H45" s="22">
        <f>ROUND(G45/12,2)</f>
        <v>0</v>
      </c>
      <c r="I45" s="22">
        <f>H45*1.8</f>
        <v>0</v>
      </c>
      <c r="J45" s="23"/>
      <c r="K45" s="29"/>
      <c r="L45" s="22">
        <f>ROUND(K45/12,2)</f>
        <v>0</v>
      </c>
      <c r="M45" s="22">
        <f>L45*1.8</f>
        <v>0</v>
      </c>
      <c r="N45" s="23"/>
      <c r="O45" s="25">
        <f>SUM(C45,G45,K45)</f>
        <v>0</v>
      </c>
      <c r="P45" s="27">
        <f>ROUND(O45/24,2)</f>
        <v>0</v>
      </c>
      <c r="Q45" s="27">
        <f>P45*1.8</f>
        <v>0</v>
      </c>
      <c r="R45" s="28">
        <v>0</v>
      </c>
    </row>
    <row r="46" spans="1:18" ht="21.75">
      <c r="A46" s="57"/>
      <c r="B46" s="20" t="s">
        <v>18</v>
      </c>
      <c r="C46" s="21"/>
      <c r="D46" s="22">
        <f>ROUND(C46/12,2)</f>
        <v>0</v>
      </c>
      <c r="E46" s="22">
        <f>D46*1.8</f>
        <v>0</v>
      </c>
      <c r="F46" s="23"/>
      <c r="G46" s="21"/>
      <c r="H46" s="22">
        <f>ROUND(G46/12,2)</f>
        <v>0</v>
      </c>
      <c r="I46" s="22">
        <f>H46*1.8</f>
        <v>0</v>
      </c>
      <c r="J46" s="23"/>
      <c r="K46" s="29"/>
      <c r="L46" s="22">
        <f>ROUND(K46/12,2)</f>
        <v>0</v>
      </c>
      <c r="M46" s="22">
        <f>L46*1.8</f>
        <v>0</v>
      </c>
      <c r="N46" s="23"/>
      <c r="O46" s="59">
        <f>SUM(C46,G46,K46)</f>
        <v>0</v>
      </c>
      <c r="P46" s="27">
        <f>ROUND(O46/24,2)</f>
        <v>0</v>
      </c>
      <c r="Q46" s="27">
        <f>P46*1.8</f>
        <v>0</v>
      </c>
      <c r="R46" s="28">
        <v>0</v>
      </c>
    </row>
    <row r="47" spans="1:18" ht="21.75">
      <c r="A47" s="19" t="s">
        <v>33</v>
      </c>
      <c r="B47" s="20" t="s">
        <v>16</v>
      </c>
      <c r="C47" s="21">
        <v>8438</v>
      </c>
      <c r="D47" s="22">
        <f>ROUND(C47/18,2)</f>
        <v>468.78</v>
      </c>
      <c r="E47" s="22"/>
      <c r="F47" s="23">
        <f>SUM(D47,E48:E49)</f>
        <v>477.78</v>
      </c>
      <c r="G47" s="21">
        <v>5249</v>
      </c>
      <c r="H47" s="22">
        <f>ROUND(G47/18,2)</f>
        <v>291.61</v>
      </c>
      <c r="I47" s="22"/>
      <c r="J47" s="23">
        <f>SUM(H47,I48:I49)</f>
        <v>306.01</v>
      </c>
      <c r="K47" s="24">
        <v>1451</v>
      </c>
      <c r="L47" s="22">
        <f>ROUND(K47/18,2)</f>
        <v>80.61</v>
      </c>
      <c r="M47" s="22"/>
      <c r="N47" s="23">
        <f>SUM(L47,M48:M49)</f>
        <v>80.61</v>
      </c>
      <c r="O47" s="25">
        <f>SUM(C47,G47,K47)</f>
        <v>15138</v>
      </c>
      <c r="P47" s="26">
        <f>ROUND(O47/36,2)</f>
        <v>420.5</v>
      </c>
      <c r="Q47" s="27" t="s">
        <v>23</v>
      </c>
      <c r="R47" s="28">
        <f>SUM(P47,Q48:Q49)</f>
        <v>432.2</v>
      </c>
    </row>
    <row r="48" spans="1:18" ht="21.75">
      <c r="A48" s="57"/>
      <c r="B48" s="20" t="s">
        <v>17</v>
      </c>
      <c r="C48" s="21">
        <v>60</v>
      </c>
      <c r="D48" s="22">
        <f>ROUND(C48/12,2)</f>
        <v>5</v>
      </c>
      <c r="E48" s="22">
        <f>D48*1.8</f>
        <v>9</v>
      </c>
      <c r="F48" s="23"/>
      <c r="G48" s="21">
        <v>96</v>
      </c>
      <c r="H48" s="22">
        <f>ROUND(G48/12,2)</f>
        <v>8</v>
      </c>
      <c r="I48" s="22">
        <f>H48*1.8</f>
        <v>14.4</v>
      </c>
      <c r="J48" s="23"/>
      <c r="K48" s="24"/>
      <c r="L48" s="22">
        <f>ROUND(K48/12,2)</f>
        <v>0</v>
      </c>
      <c r="M48" s="22">
        <f>L48*1.8</f>
        <v>0</v>
      </c>
      <c r="N48" s="23"/>
      <c r="O48" s="25">
        <f>SUM(C48,G48,K48)</f>
        <v>156</v>
      </c>
      <c r="P48" s="27">
        <f>ROUND(O48/24,2)</f>
        <v>6.5</v>
      </c>
      <c r="Q48" s="27">
        <f>P48*1.8</f>
        <v>11.700000000000001</v>
      </c>
      <c r="R48" s="28">
        <v>0</v>
      </c>
    </row>
    <row r="49" spans="1:18" ht="21.75">
      <c r="A49" s="57"/>
      <c r="B49" s="20" t="s">
        <v>18</v>
      </c>
      <c r="C49" s="21"/>
      <c r="D49" s="22">
        <f>ROUND(C49/12,2)</f>
        <v>0</v>
      </c>
      <c r="E49" s="22">
        <f>D49*1.8</f>
        <v>0</v>
      </c>
      <c r="F49" s="23"/>
      <c r="G49" s="21"/>
      <c r="H49" s="22">
        <f>ROUND(G49/12,2)</f>
        <v>0</v>
      </c>
      <c r="I49" s="22">
        <f>H49*1.8</f>
        <v>0</v>
      </c>
      <c r="J49" s="23"/>
      <c r="K49" s="29"/>
      <c r="L49" s="22">
        <f>ROUND(K49/12,2)</f>
        <v>0</v>
      </c>
      <c r="M49" s="22">
        <f>L49*1.8</f>
        <v>0</v>
      </c>
      <c r="N49" s="23"/>
      <c r="O49" s="59">
        <f>SUM(C49,G49,K49)</f>
        <v>0</v>
      </c>
      <c r="P49" s="27">
        <f>ROUND(O49/24,2)</f>
        <v>0</v>
      </c>
      <c r="Q49" s="27">
        <f>P49*1.8</f>
        <v>0</v>
      </c>
      <c r="R49" s="28">
        <v>0</v>
      </c>
    </row>
    <row r="50" spans="1:18" ht="21.75">
      <c r="A50" s="19" t="s">
        <v>34</v>
      </c>
      <c r="B50" s="20" t="s">
        <v>16</v>
      </c>
      <c r="C50" s="21"/>
      <c r="D50" s="22">
        <f>ROUND(C50/18,2)</f>
        <v>0</v>
      </c>
      <c r="E50" s="22"/>
      <c r="F50" s="23">
        <f>SUM(D50,E51:E52)</f>
        <v>0</v>
      </c>
      <c r="G50" s="21"/>
      <c r="H50" s="22">
        <f>ROUND(G50/18,2)</f>
        <v>0</v>
      </c>
      <c r="I50" s="22"/>
      <c r="J50" s="23">
        <f>SUM(H50,I51:I52)</f>
        <v>5.8500000000000005</v>
      </c>
      <c r="K50" s="24">
        <v>122</v>
      </c>
      <c r="L50" s="22">
        <f>ROUND(K50/18,2)</f>
        <v>6.78</v>
      </c>
      <c r="M50" s="22"/>
      <c r="N50" s="23"/>
      <c r="O50" s="25">
        <f>SUM(C50,G50,K50)</f>
        <v>122</v>
      </c>
      <c r="P50" s="26">
        <f>ROUND(O50/36,2)</f>
        <v>3.39</v>
      </c>
      <c r="Q50" s="27" t="s">
        <v>23</v>
      </c>
      <c r="R50" s="28">
        <f>SUM(P50,Q51:Q52)</f>
        <v>6.324</v>
      </c>
    </row>
    <row r="51" spans="1:18" ht="21.75">
      <c r="A51" s="60"/>
      <c r="B51" s="20" t="s">
        <v>17</v>
      </c>
      <c r="C51" s="21"/>
      <c r="D51" s="22">
        <f>ROUND(C51/12,2)</f>
        <v>0</v>
      </c>
      <c r="E51" s="22">
        <f>D51*1.8</f>
        <v>0</v>
      </c>
      <c r="F51" s="23"/>
      <c r="G51" s="21">
        <v>39</v>
      </c>
      <c r="H51" s="22">
        <f>ROUND(G51/12,2)</f>
        <v>3.25</v>
      </c>
      <c r="I51" s="22">
        <f>H51*1.8</f>
        <v>5.8500000000000005</v>
      </c>
      <c r="J51" s="23"/>
      <c r="K51" s="24"/>
      <c r="L51" s="22">
        <f>ROUND(K51/12,2)</f>
        <v>0</v>
      </c>
      <c r="M51" s="22">
        <f>L51*1.8</f>
        <v>0</v>
      </c>
      <c r="N51" s="23"/>
      <c r="O51" s="25">
        <f>SUM(C51,G51,K51)</f>
        <v>39</v>
      </c>
      <c r="P51" s="27">
        <f>ROUND(O51/24,2)</f>
        <v>1.63</v>
      </c>
      <c r="Q51" s="27">
        <f>P51*1.8</f>
        <v>2.9339999999999997</v>
      </c>
      <c r="R51" s="28">
        <v>0</v>
      </c>
    </row>
    <row r="52" spans="1:18" ht="21.75">
      <c r="A52" s="60"/>
      <c r="B52" s="20" t="s">
        <v>18</v>
      </c>
      <c r="C52" s="21"/>
      <c r="D52" s="22">
        <f>ROUND(C52/12,2)</f>
        <v>0</v>
      </c>
      <c r="E52" s="22">
        <f>D52*1.8</f>
        <v>0</v>
      </c>
      <c r="F52" s="23"/>
      <c r="G52" s="21"/>
      <c r="H52" s="22">
        <f>ROUND(G52/12,2)</f>
        <v>0</v>
      </c>
      <c r="I52" s="22">
        <f>H52*1.8</f>
        <v>0</v>
      </c>
      <c r="J52" s="23"/>
      <c r="K52" s="24"/>
      <c r="L52" s="22">
        <f>ROUND(K52/12,2)</f>
        <v>0</v>
      </c>
      <c r="M52" s="22">
        <f>L52*1.8</f>
        <v>0</v>
      </c>
      <c r="N52" s="23"/>
      <c r="O52" s="59">
        <f>SUM(C52,G52,K52)</f>
        <v>0</v>
      </c>
      <c r="P52" s="27">
        <f>ROUND(O52/24,2)</f>
        <v>0</v>
      </c>
      <c r="Q52" s="27">
        <f>P52*1.8</f>
        <v>0</v>
      </c>
      <c r="R52" s="28">
        <v>0</v>
      </c>
    </row>
    <row r="53" spans="1:18" ht="21.75">
      <c r="A53" s="19" t="s">
        <v>35</v>
      </c>
      <c r="B53" s="20" t="s">
        <v>16</v>
      </c>
      <c r="C53" s="21">
        <v>3446</v>
      </c>
      <c r="D53" s="22">
        <f>ROUND(C53/18,2)</f>
        <v>191.44</v>
      </c>
      <c r="E53" s="22"/>
      <c r="F53" s="23">
        <f>SUM(D53,E54:E55)</f>
        <v>191.44</v>
      </c>
      <c r="G53" s="21">
        <v>4208</v>
      </c>
      <c r="H53" s="22">
        <f>ROUND(G53/18,2)</f>
        <v>233.78</v>
      </c>
      <c r="I53" s="22"/>
      <c r="J53" s="23">
        <f>SUM(H53,I54:I55)</f>
        <v>233.78</v>
      </c>
      <c r="K53" s="24">
        <v>1278</v>
      </c>
      <c r="L53" s="22">
        <f>ROUND(K53/18,2)</f>
        <v>71</v>
      </c>
      <c r="M53" s="22"/>
      <c r="N53" s="23">
        <f>SUM(L53,M54:M55)</f>
        <v>71</v>
      </c>
      <c r="O53" s="25">
        <f>SUM(C53,G53,K53)</f>
        <v>8932</v>
      </c>
      <c r="P53" s="26">
        <f>ROUND(O53/36,2)</f>
        <v>248.11</v>
      </c>
      <c r="Q53" s="27" t="s">
        <v>23</v>
      </c>
      <c r="R53" s="28">
        <f>SUM(P53,Q54:Q55)</f>
        <v>248.11</v>
      </c>
    </row>
    <row r="54" spans="1:18" ht="21.75">
      <c r="A54" s="57"/>
      <c r="B54" s="20" t="s">
        <v>17</v>
      </c>
      <c r="C54" s="21"/>
      <c r="D54" s="22">
        <f>ROUND(C54/12,2)</f>
        <v>0</v>
      </c>
      <c r="E54" s="22">
        <f>D54*1.8</f>
        <v>0</v>
      </c>
      <c r="F54" s="23"/>
      <c r="G54" s="21"/>
      <c r="H54" s="22">
        <f>ROUND(G54/12,2)</f>
        <v>0</v>
      </c>
      <c r="I54" s="22">
        <f>H54*1.8</f>
        <v>0</v>
      </c>
      <c r="J54" s="23"/>
      <c r="K54" s="29"/>
      <c r="L54" s="22">
        <f>ROUND(K54/12,2)</f>
        <v>0</v>
      </c>
      <c r="M54" s="22">
        <f>L54*1.8</f>
        <v>0</v>
      </c>
      <c r="N54" s="23"/>
      <c r="O54" s="25">
        <f>SUM(C54,G54,K54)</f>
        <v>0</v>
      </c>
      <c r="P54" s="27">
        <f>ROUND(O54/24,2)</f>
        <v>0</v>
      </c>
      <c r="Q54" s="27">
        <f>P54*1.8</f>
        <v>0</v>
      </c>
      <c r="R54" s="28">
        <v>0</v>
      </c>
    </row>
    <row r="55" spans="1:18" ht="21.75">
      <c r="A55" s="57"/>
      <c r="B55" s="20" t="s">
        <v>18</v>
      </c>
      <c r="C55" s="21"/>
      <c r="D55" s="22">
        <f>ROUND(C55/12,2)</f>
        <v>0</v>
      </c>
      <c r="E55" s="22">
        <f>D55*1.8</f>
        <v>0</v>
      </c>
      <c r="F55" s="23"/>
      <c r="G55" s="21"/>
      <c r="H55" s="22">
        <f>ROUND(G55/12,2)</f>
        <v>0</v>
      </c>
      <c r="I55" s="22">
        <f>H55*1.8</f>
        <v>0</v>
      </c>
      <c r="J55" s="23"/>
      <c r="K55" s="29"/>
      <c r="L55" s="22">
        <f>ROUND(K55/12,2)</f>
        <v>0</v>
      </c>
      <c r="M55" s="22">
        <f>L55*1.8</f>
        <v>0</v>
      </c>
      <c r="N55" s="23"/>
      <c r="O55" s="59">
        <f>SUM(C55,G55,K55)</f>
        <v>0</v>
      </c>
      <c r="P55" s="27">
        <f>ROUND(O55/24,2)</f>
        <v>0</v>
      </c>
      <c r="Q55" s="27">
        <f>P55*1.8</f>
        <v>0</v>
      </c>
      <c r="R55" s="28">
        <v>0</v>
      </c>
    </row>
    <row r="56" spans="1:18" ht="21.75">
      <c r="A56" s="19" t="s">
        <v>36</v>
      </c>
      <c r="B56" s="20" t="s">
        <v>16</v>
      </c>
      <c r="C56" s="21">
        <v>1381</v>
      </c>
      <c r="D56" s="22">
        <f>ROUND(C56/18,2)</f>
        <v>76.72</v>
      </c>
      <c r="E56" s="22"/>
      <c r="F56" s="23">
        <f>SUM(D56,E57:E58)</f>
        <v>76.72</v>
      </c>
      <c r="G56" s="21">
        <v>2002</v>
      </c>
      <c r="H56" s="22">
        <f>ROUND(G56/18,2)</f>
        <v>111.22</v>
      </c>
      <c r="I56" s="22"/>
      <c r="J56" s="23">
        <f>SUM(H56,I57:I58)</f>
        <v>111.22</v>
      </c>
      <c r="K56" s="24"/>
      <c r="L56" s="22">
        <f>ROUND(K56/18,2)</f>
        <v>0</v>
      </c>
      <c r="M56" s="22"/>
      <c r="N56" s="23">
        <f>SUM(L56,M57:M58)</f>
        <v>0</v>
      </c>
      <c r="O56" s="25">
        <f>SUM(C56,G56,K56)</f>
        <v>3383</v>
      </c>
      <c r="P56" s="26">
        <f>ROUND(O56/36,2)</f>
        <v>93.97</v>
      </c>
      <c r="Q56" s="27" t="s">
        <v>23</v>
      </c>
      <c r="R56" s="28">
        <f>SUM(P56,Q57:Q58)</f>
        <v>93.97</v>
      </c>
    </row>
    <row r="57" spans="1:18" ht="21.75">
      <c r="A57" s="57"/>
      <c r="B57" s="20" t="s">
        <v>17</v>
      </c>
      <c r="C57" s="21"/>
      <c r="D57" s="22">
        <f>ROUND(C57/12,2)</f>
        <v>0</v>
      </c>
      <c r="E57" s="22">
        <f>D57*1.8</f>
        <v>0</v>
      </c>
      <c r="F57" s="23"/>
      <c r="G57" s="21"/>
      <c r="H57" s="22">
        <f>ROUND(G57/12,2)</f>
        <v>0</v>
      </c>
      <c r="I57" s="22">
        <f>H57*1.8</f>
        <v>0</v>
      </c>
      <c r="J57" s="23"/>
      <c r="K57" s="29"/>
      <c r="L57" s="22">
        <f>ROUND(K57/12,2)</f>
        <v>0</v>
      </c>
      <c r="M57" s="22">
        <f>L57*1.8</f>
        <v>0</v>
      </c>
      <c r="N57" s="23"/>
      <c r="O57" s="25">
        <f>SUM(C57,G57,K57)</f>
        <v>0</v>
      </c>
      <c r="P57" s="27">
        <f>ROUND(O57/24,2)</f>
        <v>0</v>
      </c>
      <c r="Q57" s="27">
        <f>P57*1.8</f>
        <v>0</v>
      </c>
      <c r="R57" s="28">
        <v>0</v>
      </c>
    </row>
    <row r="58" spans="1:18" ht="21.75">
      <c r="A58" s="57"/>
      <c r="B58" s="20" t="s">
        <v>18</v>
      </c>
      <c r="C58" s="21"/>
      <c r="D58" s="22">
        <f>ROUND(C58/12,2)</f>
        <v>0</v>
      </c>
      <c r="E58" s="22">
        <f>D58*1.8</f>
        <v>0</v>
      </c>
      <c r="F58" s="23"/>
      <c r="G58" s="21"/>
      <c r="H58" s="22">
        <f>ROUND(G58/12,2)</f>
        <v>0</v>
      </c>
      <c r="I58" s="22">
        <f>H58*1.8</f>
        <v>0</v>
      </c>
      <c r="J58" s="23"/>
      <c r="K58" s="29"/>
      <c r="L58" s="22">
        <f>ROUND(K58/12,2)</f>
        <v>0</v>
      </c>
      <c r="M58" s="22">
        <f>L58*1.8</f>
        <v>0</v>
      </c>
      <c r="N58" s="23"/>
      <c r="O58" s="59">
        <f>SUM(C58,G58,K58)</f>
        <v>0</v>
      </c>
      <c r="P58" s="27">
        <f>ROUND(O58/24,2)</f>
        <v>0</v>
      </c>
      <c r="Q58" s="27">
        <f>P58*1.8</f>
        <v>0</v>
      </c>
      <c r="R58" s="28">
        <v>0</v>
      </c>
    </row>
    <row r="59" spans="1:18" ht="21.75">
      <c r="A59" s="19" t="s">
        <v>37</v>
      </c>
      <c r="B59" s="20" t="s">
        <v>16</v>
      </c>
      <c r="C59" s="21">
        <v>687</v>
      </c>
      <c r="D59" s="22">
        <f>ROUND(C59/18,2)</f>
        <v>38.17</v>
      </c>
      <c r="E59" s="22"/>
      <c r="F59" s="23">
        <f>SUM(D59,E60:E61)</f>
        <v>55.72</v>
      </c>
      <c r="G59" s="21">
        <v>373</v>
      </c>
      <c r="H59" s="22">
        <f>ROUND(G59/18,2)</f>
        <v>20.72</v>
      </c>
      <c r="I59" s="22"/>
      <c r="J59" s="23">
        <f>SUM(H59,I60:I61)</f>
        <v>26.57</v>
      </c>
      <c r="K59" s="24"/>
      <c r="L59" s="22">
        <f>ROUND(K59/18,2)</f>
        <v>0</v>
      </c>
      <c r="M59" s="22"/>
      <c r="N59" s="23">
        <f>SUM(L59,M60:M61)</f>
        <v>11.700000000000001</v>
      </c>
      <c r="O59" s="25">
        <f>SUM(C59,G59,K59)</f>
        <v>1060</v>
      </c>
      <c r="P59" s="26">
        <f>ROUND(O59/36,2)</f>
        <v>29.44</v>
      </c>
      <c r="Q59" s="27" t="s">
        <v>23</v>
      </c>
      <c r="R59" s="28">
        <f>SUM(P59,Q60:Q61)</f>
        <v>46.99</v>
      </c>
    </row>
    <row r="60" spans="1:18" ht="21.75">
      <c r="A60" s="57"/>
      <c r="B60" s="20" t="s">
        <v>17</v>
      </c>
      <c r="C60" s="21">
        <v>117</v>
      </c>
      <c r="D60" s="22">
        <f>ROUND(C60/12,2)</f>
        <v>9.75</v>
      </c>
      <c r="E60" s="22">
        <f>D60*1.8</f>
        <v>17.55</v>
      </c>
      <c r="F60" s="23"/>
      <c r="G60" s="21">
        <v>39</v>
      </c>
      <c r="H60" s="22">
        <f>ROUND(G60/12,2)</f>
        <v>3.25</v>
      </c>
      <c r="I60" s="22">
        <f>H60*1.8</f>
        <v>5.8500000000000005</v>
      </c>
      <c r="J60" s="23"/>
      <c r="K60" s="29">
        <v>78</v>
      </c>
      <c r="L60" s="22">
        <f>ROUND(K60/12,2)</f>
        <v>6.5</v>
      </c>
      <c r="M60" s="22">
        <f>L60*1.8</f>
        <v>11.700000000000001</v>
      </c>
      <c r="N60" s="23"/>
      <c r="O60" s="25">
        <f>SUM(C60,G60,K60)</f>
        <v>234</v>
      </c>
      <c r="P60" s="27">
        <f>ROUND(O60/24,2)</f>
        <v>9.75</v>
      </c>
      <c r="Q60" s="27">
        <f>P60*1.8</f>
        <v>17.55</v>
      </c>
      <c r="R60" s="28">
        <v>0</v>
      </c>
    </row>
    <row r="61" spans="1:18" ht="21.75">
      <c r="A61" s="57"/>
      <c r="B61" s="20" t="s">
        <v>18</v>
      </c>
      <c r="C61" s="21"/>
      <c r="D61" s="22">
        <f>ROUND(C61/12,2)</f>
        <v>0</v>
      </c>
      <c r="E61" s="22">
        <f>D61*1.8</f>
        <v>0</v>
      </c>
      <c r="F61" s="23"/>
      <c r="G61" s="21"/>
      <c r="H61" s="22">
        <f>ROUND(G61/12,2)</f>
        <v>0</v>
      </c>
      <c r="I61" s="22">
        <f>H61*1.8</f>
        <v>0</v>
      </c>
      <c r="J61" s="23"/>
      <c r="K61" s="29"/>
      <c r="L61" s="22">
        <f>ROUND(K61/12,2)</f>
        <v>0</v>
      </c>
      <c r="M61" s="22">
        <f>L61*1.8</f>
        <v>0</v>
      </c>
      <c r="N61" s="23"/>
      <c r="O61" s="59">
        <f>SUM(C61,G61,K61)</f>
        <v>0</v>
      </c>
      <c r="P61" s="27">
        <f>ROUND(O61/24,2)</f>
        <v>0</v>
      </c>
      <c r="Q61" s="27">
        <f>P61*1.8</f>
        <v>0</v>
      </c>
      <c r="R61" s="28">
        <v>0</v>
      </c>
    </row>
    <row r="62" spans="1:18" ht="21.75">
      <c r="A62" s="19" t="s">
        <v>38</v>
      </c>
      <c r="B62" s="20" t="s">
        <v>16</v>
      </c>
      <c r="C62" s="21">
        <v>312</v>
      </c>
      <c r="D62" s="22">
        <f>ROUND(C62/18,2)</f>
        <v>17.33</v>
      </c>
      <c r="E62" s="22"/>
      <c r="F62" s="23">
        <f>SUM(D62,E63:E64)</f>
        <v>17.33</v>
      </c>
      <c r="G62" s="21">
        <v>450</v>
      </c>
      <c r="H62" s="22">
        <f>ROUND(G62/18,2)</f>
        <v>25</v>
      </c>
      <c r="I62" s="22"/>
      <c r="J62" s="23">
        <f>SUM(H62,I63:I64)</f>
        <v>25</v>
      </c>
      <c r="K62" s="24"/>
      <c r="L62" s="22">
        <f>ROUND(K62/18,2)</f>
        <v>0</v>
      </c>
      <c r="M62" s="22"/>
      <c r="N62" s="23">
        <f>SUM(L62,M63:M64)</f>
        <v>0</v>
      </c>
      <c r="O62" s="25">
        <f>SUM(C62,G62,K62)</f>
        <v>762</v>
      </c>
      <c r="P62" s="26">
        <f>ROUND(O62/36,2)</f>
        <v>21.17</v>
      </c>
      <c r="Q62" s="27" t="s">
        <v>23</v>
      </c>
      <c r="R62" s="28">
        <f>SUM(P62,Q63:Q64)</f>
        <v>21.17</v>
      </c>
    </row>
    <row r="63" spans="1:18" ht="21.75">
      <c r="A63" s="57"/>
      <c r="B63" s="20" t="s">
        <v>17</v>
      </c>
      <c r="C63" s="21"/>
      <c r="D63" s="22">
        <f>ROUND(C63/12,2)</f>
        <v>0</v>
      </c>
      <c r="E63" s="22">
        <f>D63*1.8</f>
        <v>0</v>
      </c>
      <c r="F63" s="23"/>
      <c r="G63" s="21"/>
      <c r="H63" s="22">
        <f>ROUND(G63/12,2)</f>
        <v>0</v>
      </c>
      <c r="I63" s="22">
        <f>H63*1.8</f>
        <v>0</v>
      </c>
      <c r="J63" s="23"/>
      <c r="K63" s="29"/>
      <c r="L63" s="22">
        <f>ROUND(K63/12,2)</f>
        <v>0</v>
      </c>
      <c r="M63" s="22">
        <f>L63*1.8</f>
        <v>0</v>
      </c>
      <c r="N63" s="23"/>
      <c r="O63" s="25">
        <f>SUM(C63,G63,K63)</f>
        <v>0</v>
      </c>
      <c r="P63" s="27">
        <f>ROUND(O63/24,2)</f>
        <v>0</v>
      </c>
      <c r="Q63" s="27">
        <f>P63*1.8</f>
        <v>0</v>
      </c>
      <c r="R63" s="28">
        <v>0</v>
      </c>
    </row>
    <row r="64" spans="1:18" ht="21.75">
      <c r="A64" s="57"/>
      <c r="B64" s="20" t="s">
        <v>18</v>
      </c>
      <c r="C64" s="21"/>
      <c r="D64" s="22">
        <f>ROUND(C64/12,2)</f>
        <v>0</v>
      </c>
      <c r="E64" s="22">
        <f>D64*1.8</f>
        <v>0</v>
      </c>
      <c r="F64" s="23"/>
      <c r="G64" s="21"/>
      <c r="H64" s="22">
        <f>ROUND(G64/12,2)</f>
        <v>0</v>
      </c>
      <c r="I64" s="22">
        <f>H64*1.8</f>
        <v>0</v>
      </c>
      <c r="J64" s="23"/>
      <c r="K64" s="29"/>
      <c r="L64" s="22">
        <f>ROUND(K64/12,2)</f>
        <v>0</v>
      </c>
      <c r="M64" s="22">
        <f>L64*1.8</f>
        <v>0</v>
      </c>
      <c r="N64" s="23"/>
      <c r="O64" s="59">
        <f>SUM(C64,G64,K64)</f>
        <v>0</v>
      </c>
      <c r="P64" s="27">
        <f>ROUND(O64/24,2)</f>
        <v>0</v>
      </c>
      <c r="Q64" s="27">
        <f>P64*1.8</f>
        <v>0</v>
      </c>
      <c r="R64" s="28">
        <v>0</v>
      </c>
    </row>
    <row r="65" spans="1:18" ht="21.75">
      <c r="A65" s="61" t="s">
        <v>39</v>
      </c>
      <c r="B65" s="20" t="s">
        <v>16</v>
      </c>
      <c r="C65" s="21">
        <f>SUM(C29,C32,C35,C38,C41,C44,C47,C50,C53,C56,C59,C62)</f>
        <v>50340</v>
      </c>
      <c r="D65" s="22">
        <f>ROUND(C65/18,2)</f>
        <v>2796.67</v>
      </c>
      <c r="E65" s="22"/>
      <c r="F65" s="23">
        <f>SUM(D65,E66:E67)</f>
        <v>3017.4759999999997</v>
      </c>
      <c r="G65" s="21">
        <f>SUM(G29,G32,G35,G38,G41,G44,G47,G50,G53,G56,G59,G62)</f>
        <v>29109</v>
      </c>
      <c r="H65" s="22">
        <f>ROUND(G65/18,2)</f>
        <v>1617.17</v>
      </c>
      <c r="I65" s="22"/>
      <c r="J65" s="23">
        <f>SUM(H65,I66:I67)</f>
        <v>1703.1200000000001</v>
      </c>
      <c r="K65" s="21">
        <f>SUM(K29,K32,K35,K38,K41,K44,K47,K50,K53,K56,K59,K62)</f>
        <v>10554</v>
      </c>
      <c r="L65" s="22">
        <f>ROUND(K65/18,2)</f>
        <v>586.33</v>
      </c>
      <c r="M65" s="22"/>
      <c r="N65" s="23">
        <f>SUM(L65,M66:M67)</f>
        <v>810.736</v>
      </c>
      <c r="O65" s="25">
        <f>SUM(C65,G65,K65)</f>
        <v>90003</v>
      </c>
      <c r="P65" s="26">
        <f>ROUND(O65/36,2)</f>
        <v>2500.08</v>
      </c>
      <c r="Q65" s="27" t="s">
        <v>23</v>
      </c>
      <c r="R65" s="28">
        <f>SUM(P65,Q66:Q67)</f>
        <v>2765.67</v>
      </c>
    </row>
    <row r="66" spans="1:18" ht="21.75">
      <c r="A66" s="57"/>
      <c r="B66" s="20" t="s">
        <v>17</v>
      </c>
      <c r="C66" s="21">
        <f>SUM(C30,C33,C36,C39,C42,C45,C48,C51,C54,C57,C60,C63)</f>
        <v>1439</v>
      </c>
      <c r="D66" s="22">
        <f>ROUND(C66/12,2)</f>
        <v>119.92</v>
      </c>
      <c r="E66" s="22">
        <f>D66*1.8</f>
        <v>215.856</v>
      </c>
      <c r="F66" s="23"/>
      <c r="G66" s="21">
        <f>SUM(G30,G33,G36,G39,G42,G45,G48,G51,G54,G57,G60,G63)</f>
        <v>573</v>
      </c>
      <c r="H66" s="22">
        <f>ROUND(G66/12,2)</f>
        <v>47.75</v>
      </c>
      <c r="I66" s="22">
        <f>H66*1.8</f>
        <v>85.95</v>
      </c>
      <c r="J66" s="23"/>
      <c r="K66" s="21">
        <f>SUM(K30,K33,K36,K39,K42,K45,K48,K51,K54,K57,K60,K63)</f>
        <v>1430</v>
      </c>
      <c r="L66" s="22">
        <f>ROUND(K66/12,2)</f>
        <v>119.17</v>
      </c>
      <c r="M66" s="22">
        <f>L66*1.8</f>
        <v>214.506</v>
      </c>
      <c r="N66" s="23"/>
      <c r="O66" s="25">
        <f>SUM(C66,G66,K66)</f>
        <v>3442</v>
      </c>
      <c r="P66" s="26">
        <f>ROUND(O66/24,2)</f>
        <v>143.42</v>
      </c>
      <c r="Q66" s="27">
        <f>P66*1.8</f>
        <v>258.156</v>
      </c>
      <c r="R66" s="28">
        <v>0</v>
      </c>
    </row>
    <row r="67" spans="1:18" ht="22.5" thickBot="1">
      <c r="A67" s="58"/>
      <c r="B67" s="31" t="s">
        <v>18</v>
      </c>
      <c r="C67" s="32">
        <f>SUM(C31,C34,C37,C40,C43,C46,C49,C52,C55,C58,C61,C64)</f>
        <v>33</v>
      </c>
      <c r="D67" s="33">
        <f>ROUND(C67/12,2)</f>
        <v>2.75</v>
      </c>
      <c r="E67" s="33">
        <f>D67*1.8</f>
        <v>4.95</v>
      </c>
      <c r="F67" s="34"/>
      <c r="G67" s="32">
        <f>SUM(G31,G34,G37,G40,G43,G46,G49,G52,G55,G58,G61,G64)</f>
        <v>0</v>
      </c>
      <c r="H67" s="33">
        <f>ROUND(G67/12,2)</f>
        <v>0</v>
      </c>
      <c r="I67" s="33">
        <f>H67*1.8</f>
        <v>0</v>
      </c>
      <c r="J67" s="34"/>
      <c r="K67" s="32">
        <f>SUM(K31,K34,K37,K40,K43,K46,K49,K52,K55,K58,K61,K64)</f>
        <v>66</v>
      </c>
      <c r="L67" s="33">
        <f>ROUND(K67/12,2)</f>
        <v>5.5</v>
      </c>
      <c r="M67" s="33">
        <f>L67*1.8</f>
        <v>9.9</v>
      </c>
      <c r="N67" s="34"/>
      <c r="O67" s="36">
        <f>SUM(C67,G67,K67)</f>
        <v>99</v>
      </c>
      <c r="P67" s="37">
        <f>ROUND(O67/24,2)</f>
        <v>4.13</v>
      </c>
      <c r="Q67" s="38">
        <f>P67*1.8</f>
        <v>7.434</v>
      </c>
      <c r="R67" s="39">
        <v>0</v>
      </c>
    </row>
    <row r="68" spans="1:18" ht="21.75">
      <c r="A68" s="40" t="s">
        <v>40</v>
      </c>
      <c r="B68" s="55"/>
      <c r="C68" s="42"/>
      <c r="D68" s="43"/>
      <c r="E68" s="43"/>
      <c r="F68" s="44"/>
      <c r="G68" s="42"/>
      <c r="H68" s="43"/>
      <c r="I68" s="45"/>
      <c r="J68" s="44"/>
      <c r="K68" s="51"/>
      <c r="L68" s="43"/>
      <c r="M68" s="43"/>
      <c r="N68" s="44"/>
      <c r="O68" s="52"/>
      <c r="P68" s="53"/>
      <c r="Q68" s="49"/>
      <c r="R68" s="50"/>
    </row>
    <row r="69" spans="1:18" ht="21.75">
      <c r="A69" s="19" t="s">
        <v>40</v>
      </c>
      <c r="B69" s="20" t="s">
        <v>16</v>
      </c>
      <c r="C69" s="21">
        <v>1728</v>
      </c>
      <c r="D69" s="22">
        <f>ROUND(C69/18,2)</f>
        <v>96</v>
      </c>
      <c r="E69" s="22"/>
      <c r="F69" s="23">
        <f>SUM(D69,E70:E71)</f>
        <v>96</v>
      </c>
      <c r="G69" s="21">
        <v>1689</v>
      </c>
      <c r="H69" s="22">
        <f>ROUND(G69/18,2)</f>
        <v>93.83</v>
      </c>
      <c r="I69" s="22"/>
      <c r="J69" s="23">
        <f>SUM(H69,I70:I71)</f>
        <v>112.73</v>
      </c>
      <c r="K69" s="24"/>
      <c r="L69" s="22">
        <f>ROUND(K69/18,2)</f>
        <v>0</v>
      </c>
      <c r="M69" s="22"/>
      <c r="N69" s="23">
        <f>SUM(L69,M70:M71)</f>
        <v>0.9</v>
      </c>
      <c r="O69" s="25">
        <f>SUM(C69,G69,K69)</f>
        <v>3417</v>
      </c>
      <c r="P69" s="26">
        <f>ROUND(O69/36,2)</f>
        <v>94.92</v>
      </c>
      <c r="Q69" s="27" t="s">
        <v>23</v>
      </c>
      <c r="R69" s="28">
        <f>SUM(P69,Q70:Q71)</f>
        <v>104.82000000000001</v>
      </c>
    </row>
    <row r="70" spans="1:18" ht="21.75">
      <c r="A70" s="60"/>
      <c r="B70" s="20" t="s">
        <v>17</v>
      </c>
      <c r="C70" s="21"/>
      <c r="D70" s="22">
        <f>ROUND(C70/12,2)</f>
        <v>0</v>
      </c>
      <c r="E70" s="22">
        <f>D70*1.8</f>
        <v>0</v>
      </c>
      <c r="F70" s="23"/>
      <c r="G70" s="21">
        <v>126</v>
      </c>
      <c r="H70" s="22">
        <f>ROUND(G70/12,2)</f>
        <v>10.5</v>
      </c>
      <c r="I70" s="22">
        <f>H70*1.8</f>
        <v>18.900000000000002</v>
      </c>
      <c r="J70" s="23"/>
      <c r="K70" s="29">
        <v>6</v>
      </c>
      <c r="L70" s="22">
        <f>ROUND(K70/12,2)</f>
        <v>0.5</v>
      </c>
      <c r="M70" s="22">
        <f>L70*1.8</f>
        <v>0.9</v>
      </c>
      <c r="N70" s="23"/>
      <c r="O70" s="25">
        <f>SUM(C70,G70,K70)</f>
        <v>132</v>
      </c>
      <c r="P70" s="27">
        <f>ROUND(O70/24,2)</f>
        <v>5.5</v>
      </c>
      <c r="Q70" s="27">
        <f>P70*1.8</f>
        <v>9.9</v>
      </c>
      <c r="R70" s="28">
        <v>0</v>
      </c>
    </row>
    <row r="71" spans="1:18" ht="21.75">
      <c r="A71" s="60"/>
      <c r="B71" s="20" t="s">
        <v>18</v>
      </c>
      <c r="C71" s="21"/>
      <c r="D71" s="22">
        <f>ROUND(C71/12,2)</f>
        <v>0</v>
      </c>
      <c r="E71" s="22">
        <f>D71*1.8</f>
        <v>0</v>
      </c>
      <c r="F71" s="23"/>
      <c r="G71" s="21"/>
      <c r="H71" s="22">
        <f>ROUND(G71/12,2)</f>
        <v>0</v>
      </c>
      <c r="I71" s="22">
        <f>H71*1.8</f>
        <v>0</v>
      </c>
      <c r="J71" s="23"/>
      <c r="K71" s="29"/>
      <c r="L71" s="22">
        <f>ROUND(K71/12,2)</f>
        <v>0</v>
      </c>
      <c r="M71" s="22">
        <f>L71*1.8</f>
        <v>0</v>
      </c>
      <c r="N71" s="23"/>
      <c r="O71" s="59">
        <f>SUM(C71,G71,K71)</f>
        <v>0</v>
      </c>
      <c r="P71" s="27">
        <f>ROUND(O71/24,2)</f>
        <v>0</v>
      </c>
      <c r="Q71" s="27">
        <f>P71*1.8</f>
        <v>0</v>
      </c>
      <c r="R71" s="28">
        <v>0</v>
      </c>
    </row>
    <row r="72" spans="1:18" ht="21.75">
      <c r="A72" s="19" t="s">
        <v>41</v>
      </c>
      <c r="B72" s="20" t="s">
        <v>16</v>
      </c>
      <c r="C72" s="21">
        <v>9597</v>
      </c>
      <c r="D72" s="22">
        <f>ROUND(C72/18,2)</f>
        <v>533.17</v>
      </c>
      <c r="E72" s="22"/>
      <c r="F72" s="23">
        <f>SUM(D72,E73:E74)</f>
        <v>763.12</v>
      </c>
      <c r="G72" s="21">
        <v>11148</v>
      </c>
      <c r="H72" s="22">
        <f>ROUND(G72/18,2)</f>
        <v>619.33</v>
      </c>
      <c r="I72" s="22"/>
      <c r="J72" s="23">
        <f>SUM(H72,I73:I74)</f>
        <v>863.23</v>
      </c>
      <c r="K72" s="24">
        <v>4221</v>
      </c>
      <c r="L72" s="22">
        <f>ROUND(K72/18,2)</f>
        <v>234.5</v>
      </c>
      <c r="M72" s="22"/>
      <c r="N72" s="23">
        <f>SUM(L72,M73:M74)</f>
        <v>282.2</v>
      </c>
      <c r="O72" s="25">
        <f>SUM(C72,G72,K72)</f>
        <v>24966</v>
      </c>
      <c r="P72" s="26">
        <f>ROUND(O72/36,2)</f>
        <v>693.5</v>
      </c>
      <c r="Q72" s="27" t="s">
        <v>23</v>
      </c>
      <c r="R72" s="28">
        <f>SUM(P72,Q73:Q74)</f>
        <v>954.284</v>
      </c>
    </row>
    <row r="73" spans="1:18" ht="21.75">
      <c r="A73" s="60"/>
      <c r="B73" s="20" t="s">
        <v>17</v>
      </c>
      <c r="C73" s="21">
        <v>1533</v>
      </c>
      <c r="D73" s="22">
        <f>ROUND(C73/12,2)</f>
        <v>127.75</v>
      </c>
      <c r="E73" s="22">
        <f>D73*1.8</f>
        <v>229.95000000000002</v>
      </c>
      <c r="F73" s="23"/>
      <c r="G73" s="21">
        <v>1626</v>
      </c>
      <c r="H73" s="22">
        <f>ROUND(G73/12,2)</f>
        <v>135.5</v>
      </c>
      <c r="I73" s="22">
        <f>H73*1.8</f>
        <v>243.9</v>
      </c>
      <c r="J73" s="23"/>
      <c r="K73" s="29">
        <v>318</v>
      </c>
      <c r="L73" s="22">
        <f>ROUND(K73/12,2)</f>
        <v>26.5</v>
      </c>
      <c r="M73" s="22">
        <f>L73*1.8</f>
        <v>47.7</v>
      </c>
      <c r="N73" s="23"/>
      <c r="O73" s="25">
        <f>SUM(C73,G73,K73)</f>
        <v>3477</v>
      </c>
      <c r="P73" s="27">
        <f>ROUND(O73/24,2)</f>
        <v>144.88</v>
      </c>
      <c r="Q73" s="27">
        <f>P73*1.8</f>
        <v>260.784</v>
      </c>
      <c r="R73" s="28">
        <v>0</v>
      </c>
    </row>
    <row r="74" spans="1:18" ht="21.75">
      <c r="A74" s="60"/>
      <c r="B74" s="20" t="s">
        <v>18</v>
      </c>
      <c r="C74" s="21"/>
      <c r="D74" s="22">
        <f>ROUND(C74/12,2)</f>
        <v>0</v>
      </c>
      <c r="E74" s="22">
        <f>D74*1.8</f>
        <v>0</v>
      </c>
      <c r="F74" s="23"/>
      <c r="G74" s="21"/>
      <c r="H74" s="22">
        <f>ROUND(G74/12,2)</f>
        <v>0</v>
      </c>
      <c r="I74" s="22">
        <f>H74*1.8</f>
        <v>0</v>
      </c>
      <c r="J74" s="23"/>
      <c r="K74" s="29"/>
      <c r="L74" s="22">
        <f>ROUND(K74/12,2)</f>
        <v>0</v>
      </c>
      <c r="M74" s="22">
        <f>L74*1.8</f>
        <v>0</v>
      </c>
      <c r="N74" s="23"/>
      <c r="O74" s="59">
        <f>SUM(C74,G74,K74)</f>
        <v>0</v>
      </c>
      <c r="P74" s="27">
        <f>ROUND(O74/24,2)</f>
        <v>0</v>
      </c>
      <c r="Q74" s="27">
        <f>P74*1.8</f>
        <v>0</v>
      </c>
      <c r="R74" s="28">
        <v>0</v>
      </c>
    </row>
    <row r="75" spans="1:18" ht="21.75">
      <c r="A75" s="19" t="s">
        <v>42</v>
      </c>
      <c r="B75" s="20" t="s">
        <v>16</v>
      </c>
      <c r="C75" s="21">
        <v>28803</v>
      </c>
      <c r="D75" s="22">
        <f>ROUND(C75/18,2)</f>
        <v>1600.17</v>
      </c>
      <c r="E75" s="22"/>
      <c r="F75" s="23">
        <f>SUM(D75,E76:E77)</f>
        <v>2033.664</v>
      </c>
      <c r="G75" s="21">
        <v>30408</v>
      </c>
      <c r="H75" s="22">
        <f>ROUND(G75/18,2)</f>
        <v>1689.33</v>
      </c>
      <c r="I75" s="22"/>
      <c r="J75" s="23">
        <f>SUM(H75,I76:I77)</f>
        <v>1977.024</v>
      </c>
      <c r="K75" s="24">
        <v>17262</v>
      </c>
      <c r="L75" s="22">
        <f>ROUND(K75/18,2)</f>
        <v>959</v>
      </c>
      <c r="M75" s="22"/>
      <c r="N75" s="23">
        <f>SUM(L75,M76:M77)</f>
        <v>1037.3000000000002</v>
      </c>
      <c r="O75" s="25">
        <f>SUM(C75,G75,K75)</f>
        <v>76473</v>
      </c>
      <c r="P75" s="26">
        <f>ROUND(O75/36,2)</f>
        <v>2124.25</v>
      </c>
      <c r="Q75" s="27" t="s">
        <v>23</v>
      </c>
      <c r="R75" s="28">
        <f>SUM(P75,Q76:Q77)</f>
        <v>2523.994</v>
      </c>
    </row>
    <row r="76" spans="1:18" ht="21.75">
      <c r="A76" s="60"/>
      <c r="B76" s="20" t="s">
        <v>17</v>
      </c>
      <c r="C76" s="21">
        <v>2746</v>
      </c>
      <c r="D76" s="22">
        <f>ROUND(C76/12,2)</f>
        <v>228.83</v>
      </c>
      <c r="E76" s="22">
        <f>D76*1.8</f>
        <v>411.894</v>
      </c>
      <c r="F76" s="23"/>
      <c r="G76" s="21">
        <v>1576</v>
      </c>
      <c r="H76" s="22">
        <f>ROUND(G76/12,2)</f>
        <v>131.33</v>
      </c>
      <c r="I76" s="22">
        <f>H76*1.8</f>
        <v>236.39400000000003</v>
      </c>
      <c r="J76" s="23"/>
      <c r="K76" s="29">
        <v>486</v>
      </c>
      <c r="L76" s="22">
        <f>ROUND(K76/12,2)</f>
        <v>40.5</v>
      </c>
      <c r="M76" s="22">
        <f>L76*1.8</f>
        <v>72.9</v>
      </c>
      <c r="N76" s="23"/>
      <c r="O76" s="25">
        <f>SUM(C76,G76,K76)</f>
        <v>4808</v>
      </c>
      <c r="P76" s="27">
        <f>ROUND(O76/24,2)</f>
        <v>200.33</v>
      </c>
      <c r="Q76" s="27">
        <f>P76*1.8</f>
        <v>360.59400000000005</v>
      </c>
      <c r="R76" s="28">
        <v>0</v>
      </c>
    </row>
    <row r="77" spans="1:18" ht="21.75">
      <c r="A77" s="60"/>
      <c r="B77" s="20" t="s">
        <v>18</v>
      </c>
      <c r="C77" s="21">
        <v>144</v>
      </c>
      <c r="D77" s="22">
        <f>ROUND(C77/12,2)</f>
        <v>12</v>
      </c>
      <c r="E77" s="22">
        <f>D77*1.8</f>
        <v>21.6</v>
      </c>
      <c r="F77" s="23"/>
      <c r="G77" s="21">
        <v>342</v>
      </c>
      <c r="H77" s="22">
        <f>ROUND(G77/12,2)</f>
        <v>28.5</v>
      </c>
      <c r="I77" s="22">
        <f>H77*1.8</f>
        <v>51.300000000000004</v>
      </c>
      <c r="J77" s="23"/>
      <c r="K77" s="29">
        <v>36</v>
      </c>
      <c r="L77" s="22">
        <f>ROUND(K77/12,2)</f>
        <v>3</v>
      </c>
      <c r="M77" s="22">
        <f>L77*1.8</f>
        <v>5.4</v>
      </c>
      <c r="N77" s="23"/>
      <c r="O77" s="59">
        <f>SUM(C77,G77,K77)</f>
        <v>522</v>
      </c>
      <c r="P77" s="27">
        <f>ROUND(O77/24,2)</f>
        <v>21.75</v>
      </c>
      <c r="Q77" s="27">
        <f>P77*1.8</f>
        <v>39.15</v>
      </c>
      <c r="R77" s="28">
        <v>0</v>
      </c>
    </row>
    <row r="78" spans="1:18" ht="21.75">
      <c r="A78" s="61" t="s">
        <v>39</v>
      </c>
      <c r="B78" s="20" t="s">
        <v>16</v>
      </c>
      <c r="C78" s="21">
        <f>SUM(C69,C72,C75)</f>
        <v>40128</v>
      </c>
      <c r="D78" s="22">
        <f>ROUND(C78/18,2)</f>
        <v>2229.33</v>
      </c>
      <c r="E78" s="22"/>
      <c r="F78" s="23">
        <f>SUM(D78,E79:E80)</f>
        <v>2892.774</v>
      </c>
      <c r="G78" s="21">
        <f>SUM(G69,G72,G75)</f>
        <v>43245</v>
      </c>
      <c r="H78" s="22">
        <f>ROUND(G78/18,2)</f>
        <v>2402.5</v>
      </c>
      <c r="I78" s="22"/>
      <c r="J78" s="23">
        <f>SUM(H78,I79:I80)</f>
        <v>2952.994</v>
      </c>
      <c r="K78" s="21">
        <f>SUM(K69,K72,K75)</f>
        <v>21483</v>
      </c>
      <c r="L78" s="22">
        <f>ROUND(K78/18,2)</f>
        <v>1193.5</v>
      </c>
      <c r="M78" s="22"/>
      <c r="N78" s="23">
        <f>SUM(L78,M79:M80)</f>
        <v>1320.4</v>
      </c>
      <c r="O78" s="59">
        <f>SUM(C78,G78,K78)</f>
        <v>104856</v>
      </c>
      <c r="P78" s="26">
        <f>ROUND(O78/36,2)</f>
        <v>2912.67</v>
      </c>
      <c r="Q78" s="27" t="s">
        <v>23</v>
      </c>
      <c r="R78" s="28">
        <f>SUM(P78,Q79:Q80)</f>
        <v>3583.0980000000004</v>
      </c>
    </row>
    <row r="79" spans="1:18" ht="21.75">
      <c r="A79" s="60"/>
      <c r="B79" s="20" t="s">
        <v>17</v>
      </c>
      <c r="C79" s="22">
        <f>SUM(C70,C73,C76)</f>
        <v>4279</v>
      </c>
      <c r="D79" s="22">
        <f>ROUND(C79/12,2)</f>
        <v>356.58</v>
      </c>
      <c r="E79" s="22">
        <f>D79*1.8</f>
        <v>641.8439999999999</v>
      </c>
      <c r="F79" s="23"/>
      <c r="G79" s="22">
        <f>SUM(G70,G73,G76)</f>
        <v>3328</v>
      </c>
      <c r="H79" s="22">
        <f>ROUND(G79/12,2)</f>
        <v>277.33</v>
      </c>
      <c r="I79" s="22">
        <f>H79*1.8</f>
        <v>499.19399999999996</v>
      </c>
      <c r="J79" s="23"/>
      <c r="K79" s="22">
        <f>SUM(K70,K73,K76)</f>
        <v>810</v>
      </c>
      <c r="L79" s="22">
        <f>ROUND(K79/12,2)</f>
        <v>67.5</v>
      </c>
      <c r="M79" s="22">
        <f>L79*1.8</f>
        <v>121.5</v>
      </c>
      <c r="N79" s="23"/>
      <c r="O79" s="59">
        <f>SUM(C79,G79,K79)</f>
        <v>8417</v>
      </c>
      <c r="P79" s="27">
        <f>ROUND(O79/24,2)</f>
        <v>350.71</v>
      </c>
      <c r="Q79" s="27">
        <f>P79*1.8</f>
        <v>631.278</v>
      </c>
      <c r="R79" s="28">
        <v>0</v>
      </c>
    </row>
    <row r="80" spans="1:18" ht="22.5" thickBot="1">
      <c r="A80" s="62"/>
      <c r="B80" s="31" t="s">
        <v>18</v>
      </c>
      <c r="C80" s="33">
        <f>SUM(C71,C74,C77)</f>
        <v>144</v>
      </c>
      <c r="D80" s="33">
        <f>ROUND(C80/12,2)</f>
        <v>12</v>
      </c>
      <c r="E80" s="33">
        <f>D80*1.8</f>
        <v>21.6</v>
      </c>
      <c r="F80" s="34"/>
      <c r="G80" s="33">
        <f>SUM(G71,G74,G77)</f>
        <v>342</v>
      </c>
      <c r="H80" s="33">
        <f>ROUND(G80/12,2)</f>
        <v>28.5</v>
      </c>
      <c r="I80" s="33">
        <f>H80*1.8</f>
        <v>51.300000000000004</v>
      </c>
      <c r="J80" s="34"/>
      <c r="K80" s="33">
        <f>SUM(K71,K74,K77)</f>
        <v>36</v>
      </c>
      <c r="L80" s="33">
        <f>ROUND(K80/12,2)</f>
        <v>3</v>
      </c>
      <c r="M80" s="33">
        <f>L80*1.8</f>
        <v>5.4</v>
      </c>
      <c r="N80" s="34"/>
      <c r="O80" s="63">
        <f>SUM(C80,G80,K80)</f>
        <v>522</v>
      </c>
      <c r="P80" s="38">
        <f>ROUND(O80/24,2)</f>
        <v>21.75</v>
      </c>
      <c r="Q80" s="38">
        <f>P80*1.8</f>
        <v>39.15</v>
      </c>
      <c r="R80" s="39">
        <v>0</v>
      </c>
    </row>
    <row r="81" spans="1:18" ht="21.75">
      <c r="A81" s="40" t="s">
        <v>43</v>
      </c>
      <c r="B81" s="55"/>
      <c r="C81" s="42"/>
      <c r="D81" s="43"/>
      <c r="E81" s="43"/>
      <c r="F81" s="44"/>
      <c r="G81" s="42"/>
      <c r="H81" s="43"/>
      <c r="I81" s="45"/>
      <c r="J81" s="44"/>
      <c r="K81" s="64"/>
      <c r="L81" s="43"/>
      <c r="M81" s="43"/>
      <c r="N81" s="44"/>
      <c r="O81" s="65"/>
      <c r="P81" s="53"/>
      <c r="Q81" s="49"/>
      <c r="R81" s="50"/>
    </row>
    <row r="82" spans="1:18" ht="21.75">
      <c r="A82" s="19" t="s">
        <v>15</v>
      </c>
      <c r="B82" s="20" t="s">
        <v>16</v>
      </c>
      <c r="C82" s="21">
        <f>1565+4177</f>
        <v>5742</v>
      </c>
      <c r="D82" s="22">
        <f>ROUND(C82/18,2)</f>
        <v>319</v>
      </c>
      <c r="E82" s="22"/>
      <c r="F82" s="23">
        <f>SUM(D82,E83:E84)</f>
        <v>562</v>
      </c>
      <c r="G82" s="21">
        <f>784+4713</f>
        <v>5497</v>
      </c>
      <c r="H82" s="22">
        <f>ROUND(G82/18,2)</f>
        <v>305.39</v>
      </c>
      <c r="I82" s="22"/>
      <c r="J82" s="23">
        <f>SUM(H82,I83:I84)</f>
        <v>472.89</v>
      </c>
      <c r="K82" s="29">
        <v>2165</v>
      </c>
      <c r="L82" s="22">
        <f>ROUND(K82/18,2)</f>
        <v>120.28</v>
      </c>
      <c r="M82" s="22"/>
      <c r="N82" s="23">
        <f>SUM(L82,M83:M84)</f>
        <v>206.28</v>
      </c>
      <c r="O82" s="25">
        <f>SUM(C82,G82,K82)</f>
        <v>13404</v>
      </c>
      <c r="P82" s="26">
        <f>ROUND(O82/36,2)</f>
        <v>372.33</v>
      </c>
      <c r="Q82" s="27" t="s">
        <v>23</v>
      </c>
      <c r="R82" s="28">
        <f>SUM(P82,Q83:Q84)</f>
        <v>620.5899999999999</v>
      </c>
    </row>
    <row r="83" spans="1:18" ht="21.75">
      <c r="A83" s="60"/>
      <c r="B83" s="20" t="s">
        <v>17</v>
      </c>
      <c r="C83" s="21">
        <v>1458</v>
      </c>
      <c r="D83" s="22">
        <f>ROUND(C83/12,2)</f>
        <v>121.5</v>
      </c>
      <c r="E83" s="22">
        <f>D83*2</f>
        <v>243</v>
      </c>
      <c r="F83" s="23"/>
      <c r="G83" s="21">
        <v>1005</v>
      </c>
      <c r="H83" s="22">
        <f>ROUND(G83/12,2)</f>
        <v>83.75</v>
      </c>
      <c r="I83" s="22">
        <f>H83*2</f>
        <v>167.5</v>
      </c>
      <c r="J83" s="23"/>
      <c r="K83" s="29">
        <v>516</v>
      </c>
      <c r="L83" s="22">
        <f>ROUND(K83/12,2)</f>
        <v>43</v>
      </c>
      <c r="M83" s="22">
        <f>L83*2</f>
        <v>86</v>
      </c>
      <c r="N83" s="23"/>
      <c r="O83" s="59">
        <f>SUM(C83,G83,K83)</f>
        <v>2979</v>
      </c>
      <c r="P83" s="26">
        <f>ROUND(O83/24,2)</f>
        <v>124.13</v>
      </c>
      <c r="Q83" s="27">
        <f>P83*2</f>
        <v>248.26</v>
      </c>
      <c r="R83" s="28">
        <v>0</v>
      </c>
    </row>
    <row r="84" spans="1:18" ht="22.5" thickBot="1">
      <c r="A84" s="62"/>
      <c r="B84" s="31" t="s">
        <v>18</v>
      </c>
      <c r="C84" s="32"/>
      <c r="D84" s="33">
        <f>ROUND(C84/12,2)</f>
        <v>0</v>
      </c>
      <c r="E84" s="33">
        <f>D84*2</f>
        <v>0</v>
      </c>
      <c r="F84" s="34"/>
      <c r="G84" s="32"/>
      <c r="H84" s="33">
        <f>ROUND(G84/12,2)</f>
        <v>0</v>
      </c>
      <c r="I84" s="33">
        <f>H84*2</f>
        <v>0</v>
      </c>
      <c r="J84" s="34"/>
      <c r="K84" s="35"/>
      <c r="L84" s="33">
        <f>ROUND(K84/12,2)</f>
        <v>0</v>
      </c>
      <c r="M84" s="33">
        <f>L84*2</f>
        <v>0</v>
      </c>
      <c r="N84" s="34"/>
      <c r="O84" s="63">
        <f>SUM(C84,G84,K84)</f>
        <v>0</v>
      </c>
      <c r="P84" s="37">
        <f>ROUND(O84/24,2)</f>
        <v>0</v>
      </c>
      <c r="Q84" s="38">
        <f>P84*2</f>
        <v>0</v>
      </c>
      <c r="R84" s="39">
        <v>0</v>
      </c>
    </row>
    <row r="85" spans="1:18" ht="21.75">
      <c r="A85" s="40" t="s">
        <v>44</v>
      </c>
      <c r="B85" s="55"/>
      <c r="C85" s="42"/>
      <c r="D85" s="43"/>
      <c r="E85" s="43"/>
      <c r="F85" s="44"/>
      <c r="G85" s="42"/>
      <c r="H85" s="43"/>
      <c r="I85" s="45"/>
      <c r="J85" s="44"/>
      <c r="K85" s="64"/>
      <c r="L85" s="43"/>
      <c r="M85" s="43"/>
      <c r="N85" s="44"/>
      <c r="O85" s="65"/>
      <c r="P85" s="53"/>
      <c r="Q85" s="49"/>
      <c r="R85" s="50"/>
    </row>
    <row r="86" spans="1:18" ht="21.75">
      <c r="A86" s="19" t="s">
        <v>15</v>
      </c>
      <c r="B86" s="20" t="s">
        <v>16</v>
      </c>
      <c r="C86" s="21">
        <f>3339+8529</f>
        <v>11868</v>
      </c>
      <c r="D86" s="22">
        <f>ROUND(C86/18,2)</f>
        <v>659.33</v>
      </c>
      <c r="E86" s="22"/>
      <c r="F86" s="23">
        <f>SUM(D86,E87:E88)</f>
        <v>705.1700000000001</v>
      </c>
      <c r="G86" s="21">
        <f>2931+3281</f>
        <v>6212</v>
      </c>
      <c r="H86" s="22">
        <f>ROUND(G86/18,2)</f>
        <v>345.11</v>
      </c>
      <c r="I86" s="22"/>
      <c r="J86" s="23">
        <f>SUM(H86,I87:I88)</f>
        <v>386.27</v>
      </c>
      <c r="K86" s="29">
        <f>828+2484</f>
        <v>3312</v>
      </c>
      <c r="L86" s="22">
        <f>ROUND(K86/18,2)</f>
        <v>184</v>
      </c>
      <c r="M86" s="22"/>
      <c r="N86" s="23">
        <f>SUM(L86,M87:M88)</f>
        <v>193.5</v>
      </c>
      <c r="O86" s="25">
        <f>SUM(C86,G86,K86)</f>
        <v>21392</v>
      </c>
      <c r="P86" s="26">
        <f>ROUND(O86/36,2)</f>
        <v>594.22</v>
      </c>
      <c r="Q86" s="27" t="s">
        <v>23</v>
      </c>
      <c r="R86" s="28">
        <f>SUM(P86,Q87:Q88)</f>
        <v>642.48</v>
      </c>
    </row>
    <row r="87" spans="1:18" ht="21.75">
      <c r="A87" s="60"/>
      <c r="B87" s="20" t="s">
        <v>17</v>
      </c>
      <c r="C87" s="21">
        <v>275</v>
      </c>
      <c r="D87" s="22">
        <f>ROUND(C87/12,2)</f>
        <v>22.92</v>
      </c>
      <c r="E87" s="22">
        <f>D87*2</f>
        <v>45.84</v>
      </c>
      <c r="F87" s="23"/>
      <c r="G87" s="21">
        <v>247</v>
      </c>
      <c r="H87" s="22">
        <f>ROUND(G87/12,2)</f>
        <v>20.58</v>
      </c>
      <c r="I87" s="22">
        <f>H87*2</f>
        <v>41.16</v>
      </c>
      <c r="J87" s="23"/>
      <c r="K87" s="29">
        <v>57</v>
      </c>
      <c r="L87" s="22">
        <f>ROUND(K87/12,2)</f>
        <v>4.75</v>
      </c>
      <c r="M87" s="22">
        <f>L87*2</f>
        <v>9.5</v>
      </c>
      <c r="N87" s="23"/>
      <c r="O87" s="59">
        <f>SUM(C87,G87,K87)</f>
        <v>579</v>
      </c>
      <c r="P87" s="26">
        <f>ROUND(O87/24,2)</f>
        <v>24.13</v>
      </c>
      <c r="Q87" s="27">
        <f>P87*2</f>
        <v>48.26</v>
      </c>
      <c r="R87" s="28">
        <v>0</v>
      </c>
    </row>
    <row r="88" spans="1:18" ht="22.5" thickBot="1">
      <c r="A88" s="62"/>
      <c r="B88" s="31" t="s">
        <v>18</v>
      </c>
      <c r="C88" s="32"/>
      <c r="D88" s="33">
        <f>ROUND(C88/12,2)</f>
        <v>0</v>
      </c>
      <c r="E88" s="33">
        <f>D88*2</f>
        <v>0</v>
      </c>
      <c r="F88" s="34"/>
      <c r="G88" s="32"/>
      <c r="H88" s="33">
        <f>ROUND(G88/12,2)</f>
        <v>0</v>
      </c>
      <c r="I88" s="33">
        <f>H88*2</f>
        <v>0</v>
      </c>
      <c r="J88" s="34"/>
      <c r="K88" s="35"/>
      <c r="L88" s="33">
        <f>ROUND(K88/12,2)</f>
        <v>0</v>
      </c>
      <c r="M88" s="33">
        <f>L88*2</f>
        <v>0</v>
      </c>
      <c r="N88" s="34"/>
      <c r="O88" s="63">
        <f>SUM(C88,G88,K88)</f>
        <v>0</v>
      </c>
      <c r="P88" s="37">
        <f>ROUND(O88/24,2)</f>
        <v>0</v>
      </c>
      <c r="Q88" s="38">
        <f>P88*2</f>
        <v>0</v>
      </c>
      <c r="R88" s="39">
        <v>0</v>
      </c>
    </row>
    <row r="89" spans="1:18" ht="21.75">
      <c r="A89" s="40" t="s">
        <v>45</v>
      </c>
      <c r="B89" s="55"/>
      <c r="C89" s="42"/>
      <c r="D89" s="43"/>
      <c r="E89" s="43"/>
      <c r="F89" s="44"/>
      <c r="G89" s="42"/>
      <c r="H89" s="43"/>
      <c r="I89" s="45"/>
      <c r="J89" s="44"/>
      <c r="K89" s="51"/>
      <c r="L89" s="43"/>
      <c r="M89" s="43"/>
      <c r="N89" s="44"/>
      <c r="O89" s="52"/>
      <c r="P89" s="53"/>
      <c r="Q89" s="49"/>
      <c r="R89" s="50"/>
    </row>
    <row r="90" spans="1:18" ht="21.75">
      <c r="A90" s="19" t="s">
        <v>46</v>
      </c>
      <c r="B90" s="20" t="s">
        <v>16</v>
      </c>
      <c r="C90" s="21">
        <v>6619</v>
      </c>
      <c r="D90" s="22">
        <f>ROUND(C90/18,2)</f>
        <v>367.72</v>
      </c>
      <c r="E90" s="22"/>
      <c r="F90" s="23">
        <f>SUM(D90,E91:E92)</f>
        <v>385.72</v>
      </c>
      <c r="G90" s="21">
        <v>5637</v>
      </c>
      <c r="H90" s="22">
        <f>ROUND(G90/18,2)</f>
        <v>313.17</v>
      </c>
      <c r="I90" s="22"/>
      <c r="J90" s="23">
        <f>SUM(H90,I91:I92)</f>
        <v>326.33000000000004</v>
      </c>
      <c r="K90" s="24">
        <v>4524</v>
      </c>
      <c r="L90" s="22">
        <f>ROUND(K90/18,2)</f>
        <v>251.33</v>
      </c>
      <c r="M90" s="22"/>
      <c r="N90" s="23">
        <f>SUM(L90,M91:M92)</f>
        <v>392.33000000000004</v>
      </c>
      <c r="O90" s="25">
        <f>SUM(C90,G90,K90)</f>
        <v>16780</v>
      </c>
      <c r="P90" s="26">
        <f>ROUND(O90/36,2)</f>
        <v>466.11</v>
      </c>
      <c r="Q90" s="27" t="s">
        <v>23</v>
      </c>
      <c r="R90" s="28">
        <f>SUM(P90,Q91:Q92)</f>
        <v>552.19</v>
      </c>
    </row>
    <row r="91" spans="1:18" ht="21.75">
      <c r="A91" s="60"/>
      <c r="B91" s="20" t="s">
        <v>17</v>
      </c>
      <c r="C91" s="21">
        <v>108</v>
      </c>
      <c r="D91" s="22">
        <f>ROUND(C91/12,2)</f>
        <v>9</v>
      </c>
      <c r="E91" s="22">
        <f>D91*2</f>
        <v>18</v>
      </c>
      <c r="F91" s="23"/>
      <c r="G91" s="21">
        <v>79</v>
      </c>
      <c r="H91" s="22">
        <f>ROUND(G91/12,2)</f>
        <v>6.58</v>
      </c>
      <c r="I91" s="22">
        <f>H91*2</f>
        <v>13.16</v>
      </c>
      <c r="J91" s="23"/>
      <c r="K91" s="24">
        <v>846</v>
      </c>
      <c r="L91" s="22">
        <f>ROUND(K91/12,2)</f>
        <v>70.5</v>
      </c>
      <c r="M91" s="22">
        <f>L91*2</f>
        <v>141</v>
      </c>
      <c r="N91" s="23"/>
      <c r="O91" s="25">
        <f>SUM(C91,G91,K91)</f>
        <v>1033</v>
      </c>
      <c r="P91" s="26">
        <f>ROUND(O91/24,2)</f>
        <v>43.04</v>
      </c>
      <c r="Q91" s="27">
        <f>P91*2</f>
        <v>86.08</v>
      </c>
      <c r="R91" s="28">
        <v>0</v>
      </c>
    </row>
    <row r="92" spans="1:18" ht="21.75">
      <c r="A92" s="60"/>
      <c r="B92" s="20" t="s">
        <v>18</v>
      </c>
      <c r="C92" s="21"/>
      <c r="D92" s="22">
        <f>ROUND(C92/12,2)</f>
        <v>0</v>
      </c>
      <c r="E92" s="22">
        <f>D92*2</f>
        <v>0</v>
      </c>
      <c r="F92" s="23"/>
      <c r="G92" s="21"/>
      <c r="H92" s="22">
        <f>ROUND(G92/12,2)</f>
        <v>0</v>
      </c>
      <c r="I92" s="22">
        <f>H92*2</f>
        <v>0</v>
      </c>
      <c r="J92" s="23"/>
      <c r="K92" s="24"/>
      <c r="L92" s="22">
        <f>ROUND(K92/12,2)</f>
        <v>0</v>
      </c>
      <c r="M92" s="22">
        <f>L92*2</f>
        <v>0</v>
      </c>
      <c r="N92" s="23"/>
      <c r="O92" s="59">
        <f>SUM(C92,G92,K92)</f>
        <v>0</v>
      </c>
      <c r="P92" s="26">
        <f>ROUND(O92/24,2)</f>
        <v>0</v>
      </c>
      <c r="Q92" s="27">
        <f>P92*2</f>
        <v>0</v>
      </c>
      <c r="R92" s="28">
        <v>0</v>
      </c>
    </row>
    <row r="93" spans="1:18" ht="21.75">
      <c r="A93" s="19" t="s">
        <v>47</v>
      </c>
      <c r="B93" s="20" t="s">
        <v>16</v>
      </c>
      <c r="C93" s="21">
        <v>2405</v>
      </c>
      <c r="D93" s="22">
        <f>ROUND(C93/18,2)</f>
        <v>133.61</v>
      </c>
      <c r="E93" s="22"/>
      <c r="F93" s="23">
        <f>SUM(D93,E94:E95)</f>
        <v>133.61</v>
      </c>
      <c r="G93" s="21">
        <v>1733</v>
      </c>
      <c r="H93" s="22">
        <f>ROUND(G93/18,2)</f>
        <v>96.28</v>
      </c>
      <c r="I93" s="22"/>
      <c r="J93" s="23">
        <f>SUM(H93,I94:I95)</f>
        <v>96.28</v>
      </c>
      <c r="K93" s="24">
        <v>41</v>
      </c>
      <c r="L93" s="22">
        <f>ROUND(K93/18,2)</f>
        <v>2.28</v>
      </c>
      <c r="M93" s="22"/>
      <c r="N93" s="23">
        <f>SUM(L93,M94:M95)</f>
        <v>43.120000000000005</v>
      </c>
      <c r="O93" s="25">
        <f>SUM(C93,G93,K93)</f>
        <v>4179</v>
      </c>
      <c r="P93" s="26">
        <f>ROUND(O93/36,2)</f>
        <v>116.08</v>
      </c>
      <c r="Q93" s="27" t="s">
        <v>23</v>
      </c>
      <c r="R93" s="28">
        <f>SUM(P93,Q94:Q95)</f>
        <v>136.5</v>
      </c>
    </row>
    <row r="94" spans="1:18" ht="21.75">
      <c r="A94" s="60"/>
      <c r="B94" s="20" t="s">
        <v>17</v>
      </c>
      <c r="C94" s="21"/>
      <c r="D94" s="22">
        <f>ROUND(C94/12,2)</f>
        <v>0</v>
      </c>
      <c r="E94" s="22">
        <f>D94*2</f>
        <v>0</v>
      </c>
      <c r="F94" s="23"/>
      <c r="G94" s="21"/>
      <c r="H94" s="22">
        <f>ROUND(G94/12,2)</f>
        <v>0</v>
      </c>
      <c r="I94" s="22">
        <f>H94*2</f>
        <v>0</v>
      </c>
      <c r="J94" s="23"/>
      <c r="K94" s="24">
        <v>245</v>
      </c>
      <c r="L94" s="22">
        <f>ROUND(K94/12,2)</f>
        <v>20.42</v>
      </c>
      <c r="M94" s="22">
        <f>L94*2</f>
        <v>40.84</v>
      </c>
      <c r="N94" s="23"/>
      <c r="O94" s="25">
        <f>SUM(C94,G94,K94)</f>
        <v>245</v>
      </c>
      <c r="P94" s="26">
        <f>ROUND(O94/24,2)</f>
        <v>10.21</v>
      </c>
      <c r="Q94" s="27">
        <f>P94*2</f>
        <v>20.42</v>
      </c>
      <c r="R94" s="28">
        <v>0</v>
      </c>
    </row>
    <row r="95" spans="1:18" ht="21.75">
      <c r="A95" s="60"/>
      <c r="B95" s="20" t="s">
        <v>18</v>
      </c>
      <c r="C95" s="21"/>
      <c r="D95" s="22">
        <f>ROUND(C95/12,2)</f>
        <v>0</v>
      </c>
      <c r="E95" s="22">
        <f>D95*2</f>
        <v>0</v>
      </c>
      <c r="F95" s="23"/>
      <c r="G95" s="21"/>
      <c r="H95" s="22">
        <f>ROUND(G95/12,2)</f>
        <v>0</v>
      </c>
      <c r="I95" s="22">
        <f>H95*2</f>
        <v>0</v>
      </c>
      <c r="J95" s="23"/>
      <c r="K95" s="24"/>
      <c r="L95" s="22">
        <f>ROUND(K95/12,2)</f>
        <v>0</v>
      </c>
      <c r="M95" s="22">
        <f>L95*2</f>
        <v>0</v>
      </c>
      <c r="N95" s="23"/>
      <c r="O95" s="59">
        <f>SUM(C95,G95,K95)</f>
        <v>0</v>
      </c>
      <c r="P95" s="26">
        <f>ROUND(O95/24,2)</f>
        <v>0</v>
      </c>
      <c r="Q95" s="27">
        <f>P95*2</f>
        <v>0</v>
      </c>
      <c r="R95" s="28">
        <v>0</v>
      </c>
    </row>
    <row r="96" spans="1:18" ht="21.75">
      <c r="A96" s="19" t="s">
        <v>48</v>
      </c>
      <c r="B96" s="20" t="s">
        <v>16</v>
      </c>
      <c r="C96" s="21">
        <v>458</v>
      </c>
      <c r="D96" s="22">
        <f>ROUND(C96/18,2)</f>
        <v>25.44</v>
      </c>
      <c r="E96" s="22"/>
      <c r="F96" s="23">
        <f>SUM(D96,E97:E98)</f>
        <v>25.44</v>
      </c>
      <c r="G96" s="21">
        <v>757</v>
      </c>
      <c r="H96" s="22">
        <f>ROUND(G96/18,2)</f>
        <v>42.06</v>
      </c>
      <c r="I96" s="22"/>
      <c r="J96" s="23">
        <f>SUM(H96,I97:I98)</f>
        <v>42.06</v>
      </c>
      <c r="K96" s="24">
        <v>4</v>
      </c>
      <c r="L96" s="22">
        <f>ROUND(K96/18,2)</f>
        <v>0.22</v>
      </c>
      <c r="M96" s="22"/>
      <c r="N96" s="23">
        <f>SUM(L96,M97:M98)</f>
        <v>0.22</v>
      </c>
      <c r="O96" s="25">
        <f>SUM(C96,G96,K96)</f>
        <v>1219</v>
      </c>
      <c r="P96" s="26">
        <f>ROUND(O96/36,2)</f>
        <v>33.86</v>
      </c>
      <c r="Q96" s="27" t="s">
        <v>23</v>
      </c>
      <c r="R96" s="28">
        <f>SUM(P96,Q97:Q98)</f>
        <v>33.86</v>
      </c>
    </row>
    <row r="97" spans="1:18" ht="21.75">
      <c r="A97" s="60"/>
      <c r="B97" s="20" t="s">
        <v>17</v>
      </c>
      <c r="C97" s="21"/>
      <c r="D97" s="22">
        <f>ROUND(C97/12,2)</f>
        <v>0</v>
      </c>
      <c r="E97" s="22">
        <f>D97*2</f>
        <v>0</v>
      </c>
      <c r="F97" s="23"/>
      <c r="G97" s="21"/>
      <c r="H97" s="22">
        <f>ROUND(G97/12,2)</f>
        <v>0</v>
      </c>
      <c r="I97" s="22">
        <f>H97*2</f>
        <v>0</v>
      </c>
      <c r="J97" s="23"/>
      <c r="K97" s="24"/>
      <c r="L97" s="22">
        <f>ROUND(K97/12,2)</f>
        <v>0</v>
      </c>
      <c r="M97" s="22">
        <f>L97*2</f>
        <v>0</v>
      </c>
      <c r="N97" s="23"/>
      <c r="O97" s="25">
        <f>SUM(C97,G97,K97)</f>
        <v>0</v>
      </c>
      <c r="P97" s="26">
        <f>ROUND(O97/24,2)</f>
        <v>0</v>
      </c>
      <c r="Q97" s="27">
        <f>P97*2</f>
        <v>0</v>
      </c>
      <c r="R97" s="28">
        <v>0</v>
      </c>
    </row>
    <row r="98" spans="1:18" ht="21.75">
      <c r="A98" s="60"/>
      <c r="B98" s="20" t="s">
        <v>18</v>
      </c>
      <c r="C98" s="21"/>
      <c r="D98" s="22">
        <f>ROUND(C98/12,2)</f>
        <v>0</v>
      </c>
      <c r="E98" s="22">
        <f>D98*2</f>
        <v>0</v>
      </c>
      <c r="F98" s="23"/>
      <c r="G98" s="21"/>
      <c r="H98" s="22">
        <f>ROUND(G98/12,2)</f>
        <v>0</v>
      </c>
      <c r="I98" s="22">
        <f>H98*2</f>
        <v>0</v>
      </c>
      <c r="J98" s="23"/>
      <c r="K98" s="24"/>
      <c r="L98" s="22">
        <f>ROUND(K98/12,2)</f>
        <v>0</v>
      </c>
      <c r="M98" s="22">
        <f>L98*2</f>
        <v>0</v>
      </c>
      <c r="N98" s="23"/>
      <c r="O98" s="59">
        <f>SUM(C98,G98,K98)</f>
        <v>0</v>
      </c>
      <c r="P98" s="26">
        <f>ROUND(O98/24,2)</f>
        <v>0</v>
      </c>
      <c r="Q98" s="27">
        <f>P98*2</f>
        <v>0</v>
      </c>
      <c r="R98" s="28">
        <v>0</v>
      </c>
    </row>
    <row r="99" spans="1:18" ht="21.75">
      <c r="A99" s="19" t="s">
        <v>49</v>
      </c>
      <c r="B99" s="20" t="s">
        <v>16</v>
      </c>
      <c r="C99" s="21">
        <v>427</v>
      </c>
      <c r="D99" s="22">
        <f>ROUND(C99/18,2)</f>
        <v>23.72</v>
      </c>
      <c r="E99" s="22"/>
      <c r="F99" s="23">
        <f>SUM(D99,E100:E101)</f>
        <v>23.72</v>
      </c>
      <c r="G99" s="21">
        <v>405</v>
      </c>
      <c r="H99" s="22">
        <f>ROUND(G99/18,2)</f>
        <v>22.5</v>
      </c>
      <c r="I99" s="22"/>
      <c r="J99" s="23">
        <f>SUM(H99,I100:I101)</f>
        <v>22.5</v>
      </c>
      <c r="K99" s="24"/>
      <c r="L99" s="22">
        <f>ROUND(K99/18,2)</f>
        <v>0</v>
      </c>
      <c r="M99" s="22"/>
      <c r="N99" s="23">
        <f>SUM(L99,M100:M101)</f>
        <v>0</v>
      </c>
      <c r="O99" s="25">
        <f>SUM(C99,G99,K99)</f>
        <v>832</v>
      </c>
      <c r="P99" s="26">
        <f>ROUND(O99/36,2)</f>
        <v>23.11</v>
      </c>
      <c r="Q99" s="27" t="s">
        <v>23</v>
      </c>
      <c r="R99" s="28">
        <f>SUM(P99,Q100:Q101)</f>
        <v>23.11</v>
      </c>
    </row>
    <row r="100" spans="1:18" ht="21.75">
      <c r="A100" s="60"/>
      <c r="B100" s="20" t="s">
        <v>17</v>
      </c>
      <c r="C100" s="21"/>
      <c r="D100" s="22">
        <f>ROUND(C100/12,2)</f>
        <v>0</v>
      </c>
      <c r="E100" s="22">
        <f>D100*2</f>
        <v>0</v>
      </c>
      <c r="F100" s="23"/>
      <c r="G100" s="21"/>
      <c r="H100" s="22">
        <f>ROUND(G100/12,2)</f>
        <v>0</v>
      </c>
      <c r="I100" s="22">
        <f>H100*2</f>
        <v>0</v>
      </c>
      <c r="J100" s="23"/>
      <c r="K100" s="24"/>
      <c r="L100" s="22">
        <f>ROUND(K100/12,2)</f>
        <v>0</v>
      </c>
      <c r="M100" s="22">
        <f>L100*2</f>
        <v>0</v>
      </c>
      <c r="N100" s="23"/>
      <c r="O100" s="25">
        <f>SUM(C100,G100,K100)</f>
        <v>0</v>
      </c>
      <c r="P100" s="26">
        <f>ROUND(O100/24,2)</f>
        <v>0</v>
      </c>
      <c r="Q100" s="27">
        <f>P100*2</f>
        <v>0</v>
      </c>
      <c r="R100" s="28">
        <v>0</v>
      </c>
    </row>
    <row r="101" spans="1:18" ht="21.75">
      <c r="A101" s="60"/>
      <c r="B101" s="20" t="s">
        <v>18</v>
      </c>
      <c r="C101" s="21"/>
      <c r="D101" s="22">
        <f>ROUND(C101/12,2)</f>
        <v>0</v>
      </c>
      <c r="E101" s="22">
        <f>D101*2</f>
        <v>0</v>
      </c>
      <c r="F101" s="23"/>
      <c r="G101" s="21"/>
      <c r="H101" s="22">
        <f>ROUND(G101/12,2)</f>
        <v>0</v>
      </c>
      <c r="I101" s="22">
        <f>H101*2</f>
        <v>0</v>
      </c>
      <c r="J101" s="23"/>
      <c r="K101" s="24"/>
      <c r="L101" s="22">
        <f>ROUND(K101/12,2)</f>
        <v>0</v>
      </c>
      <c r="M101" s="22">
        <f>L101*2</f>
        <v>0</v>
      </c>
      <c r="N101" s="23"/>
      <c r="O101" s="59">
        <f>SUM(C101,G101,K101)</f>
        <v>0</v>
      </c>
      <c r="P101" s="26">
        <f>ROUND(O101/24,2)</f>
        <v>0</v>
      </c>
      <c r="Q101" s="27">
        <f>P101*2</f>
        <v>0</v>
      </c>
      <c r="R101" s="28">
        <v>0</v>
      </c>
    </row>
    <row r="102" spans="1:18" ht="21.75">
      <c r="A102" s="19" t="s">
        <v>50</v>
      </c>
      <c r="B102" s="20" t="s">
        <v>16</v>
      </c>
      <c r="C102" s="21">
        <v>816</v>
      </c>
      <c r="D102" s="22">
        <f>ROUND(C102/18,2)</f>
        <v>45.33</v>
      </c>
      <c r="E102" s="22"/>
      <c r="F102" s="23">
        <f>SUM(D102,E103:E104)</f>
        <v>45.33</v>
      </c>
      <c r="G102" s="21">
        <v>2333</v>
      </c>
      <c r="H102" s="22">
        <f>ROUND(G102/18,2)</f>
        <v>129.61</v>
      </c>
      <c r="I102" s="22"/>
      <c r="J102" s="23">
        <f>SUM(H102,I103:I104)</f>
        <v>129.61</v>
      </c>
      <c r="K102" s="24"/>
      <c r="L102" s="22">
        <f>ROUND(K102/18,2)</f>
        <v>0</v>
      </c>
      <c r="M102" s="22"/>
      <c r="N102" s="23">
        <f>SUM(L102,M103:M104)</f>
        <v>36.16</v>
      </c>
      <c r="O102" s="25">
        <f>SUM(C102,G102,K102)</f>
        <v>3149</v>
      </c>
      <c r="P102" s="26">
        <f>ROUND(O102/36,2)</f>
        <v>87.47</v>
      </c>
      <c r="Q102" s="27" t="s">
        <v>23</v>
      </c>
      <c r="R102" s="28">
        <f>SUM(P102,Q103:Q104)</f>
        <v>105.55</v>
      </c>
    </row>
    <row r="103" spans="1:18" ht="21.75">
      <c r="A103" s="60"/>
      <c r="B103" s="20" t="s">
        <v>17</v>
      </c>
      <c r="C103" s="21"/>
      <c r="D103" s="22">
        <f>ROUND(C103/12,2)</f>
        <v>0</v>
      </c>
      <c r="E103" s="22">
        <f>D103*2</f>
        <v>0</v>
      </c>
      <c r="F103" s="23"/>
      <c r="G103" s="21"/>
      <c r="H103" s="22">
        <f>ROUND(G103/12,2)</f>
        <v>0</v>
      </c>
      <c r="I103" s="22">
        <f>H103*2</f>
        <v>0</v>
      </c>
      <c r="J103" s="23"/>
      <c r="K103" s="24">
        <v>217</v>
      </c>
      <c r="L103" s="22">
        <f>ROUND(K103/12,2)</f>
        <v>18.08</v>
      </c>
      <c r="M103" s="22">
        <f>L103*2</f>
        <v>36.16</v>
      </c>
      <c r="N103" s="23"/>
      <c r="O103" s="25">
        <f>SUM(C103,G103,K103)</f>
        <v>217</v>
      </c>
      <c r="P103" s="26">
        <f>ROUND(O103/24,2)</f>
        <v>9.04</v>
      </c>
      <c r="Q103" s="27">
        <f>P103*2</f>
        <v>18.08</v>
      </c>
      <c r="R103" s="28">
        <v>0</v>
      </c>
    </row>
    <row r="104" spans="1:18" ht="21.75">
      <c r="A104" s="60"/>
      <c r="B104" s="20" t="s">
        <v>18</v>
      </c>
      <c r="C104" s="21"/>
      <c r="D104" s="22">
        <f>ROUND(C104/12,2)</f>
        <v>0</v>
      </c>
      <c r="E104" s="22">
        <f>D104*2</f>
        <v>0</v>
      </c>
      <c r="F104" s="23"/>
      <c r="G104" s="21"/>
      <c r="H104" s="22">
        <f>ROUND(G104/12,2)</f>
        <v>0</v>
      </c>
      <c r="I104" s="22">
        <f>H104*2</f>
        <v>0</v>
      </c>
      <c r="J104" s="23"/>
      <c r="K104" s="29"/>
      <c r="L104" s="22">
        <f>ROUND(K104/12,2)</f>
        <v>0</v>
      </c>
      <c r="M104" s="22">
        <f>L104*2</f>
        <v>0</v>
      </c>
      <c r="N104" s="23"/>
      <c r="O104" s="59">
        <f>SUM(C104,G104,K104)</f>
        <v>0</v>
      </c>
      <c r="P104" s="26">
        <f>ROUND(O104/24,2)</f>
        <v>0</v>
      </c>
      <c r="Q104" s="27">
        <f>P104*2</f>
        <v>0</v>
      </c>
      <c r="R104" s="28">
        <v>0</v>
      </c>
    </row>
    <row r="105" spans="1:18" ht="21.75">
      <c r="A105" s="19" t="s">
        <v>51</v>
      </c>
      <c r="B105" s="20" t="s">
        <v>16</v>
      </c>
      <c r="C105" s="21">
        <v>251</v>
      </c>
      <c r="D105" s="22">
        <f>ROUND(C105/18,2)</f>
        <v>13.94</v>
      </c>
      <c r="E105" s="22"/>
      <c r="F105" s="23">
        <f>SUM(D105,E106:E107)</f>
        <v>13.94</v>
      </c>
      <c r="G105" s="21">
        <v>307</v>
      </c>
      <c r="H105" s="22">
        <f>ROUND(G105/18,2)</f>
        <v>17.06</v>
      </c>
      <c r="I105" s="22"/>
      <c r="J105" s="23">
        <f>SUM(H105,I106:I107)</f>
        <v>17.06</v>
      </c>
      <c r="K105" s="24"/>
      <c r="L105" s="22">
        <f>ROUND(K105/18,2)</f>
        <v>0</v>
      </c>
      <c r="M105" s="22"/>
      <c r="N105" s="23">
        <f>SUM(L105,M106:M107)</f>
        <v>0</v>
      </c>
      <c r="O105" s="25">
        <f>SUM(C105,G105,K105)</f>
        <v>558</v>
      </c>
      <c r="P105" s="26">
        <f>ROUND(O105/36,2)</f>
        <v>15.5</v>
      </c>
      <c r="Q105" s="27" t="s">
        <v>23</v>
      </c>
      <c r="R105" s="28">
        <f>SUM(P105,Q106:Q107)</f>
        <v>15.5</v>
      </c>
    </row>
    <row r="106" spans="1:18" ht="21.75">
      <c r="A106" s="60"/>
      <c r="B106" s="20" t="s">
        <v>17</v>
      </c>
      <c r="C106" s="21"/>
      <c r="D106" s="22">
        <f>ROUND(C106/12,2)</f>
        <v>0</v>
      </c>
      <c r="E106" s="22">
        <f>D106*2</f>
        <v>0</v>
      </c>
      <c r="F106" s="23"/>
      <c r="G106" s="21"/>
      <c r="H106" s="22">
        <f>ROUND(G106/12,2)</f>
        <v>0</v>
      </c>
      <c r="I106" s="22">
        <f>H106*2</f>
        <v>0</v>
      </c>
      <c r="J106" s="23"/>
      <c r="K106" s="24"/>
      <c r="L106" s="22">
        <f>ROUND(K106/12,2)</f>
        <v>0</v>
      </c>
      <c r="M106" s="22">
        <f>L106*2</f>
        <v>0</v>
      </c>
      <c r="N106" s="23"/>
      <c r="O106" s="25">
        <f>SUM(C106,G106,K106)</f>
        <v>0</v>
      </c>
      <c r="P106" s="26">
        <f>ROUND(O106/24,2)</f>
        <v>0</v>
      </c>
      <c r="Q106" s="27">
        <f>P106*2</f>
        <v>0</v>
      </c>
      <c r="R106" s="28">
        <v>0</v>
      </c>
    </row>
    <row r="107" spans="1:18" ht="21.75">
      <c r="A107" s="60"/>
      <c r="B107" s="20" t="s">
        <v>18</v>
      </c>
      <c r="C107" s="21"/>
      <c r="D107" s="22">
        <f>ROUND(C107/12,2)</f>
        <v>0</v>
      </c>
      <c r="E107" s="22">
        <f>D107*2</f>
        <v>0</v>
      </c>
      <c r="F107" s="23"/>
      <c r="G107" s="21"/>
      <c r="H107" s="22">
        <f>ROUND(G107/12,2)</f>
        <v>0</v>
      </c>
      <c r="I107" s="22">
        <f>H107*2</f>
        <v>0</v>
      </c>
      <c r="J107" s="23"/>
      <c r="K107" s="29"/>
      <c r="L107" s="22">
        <f>ROUND(K107/12,2)</f>
        <v>0</v>
      </c>
      <c r="M107" s="22">
        <f>L107*2</f>
        <v>0</v>
      </c>
      <c r="N107" s="23"/>
      <c r="O107" s="59">
        <f>SUM(C107,G107,K107)</f>
        <v>0</v>
      </c>
      <c r="P107" s="26">
        <f>ROUND(O107/24,2)</f>
        <v>0</v>
      </c>
      <c r="Q107" s="27">
        <f>P107*2</f>
        <v>0</v>
      </c>
      <c r="R107" s="28">
        <v>0</v>
      </c>
    </row>
    <row r="108" spans="1:18" ht="21.75">
      <c r="A108" s="19" t="s">
        <v>52</v>
      </c>
      <c r="B108" s="20" t="s">
        <v>16</v>
      </c>
      <c r="C108" s="21">
        <v>2038</v>
      </c>
      <c r="D108" s="22">
        <f>ROUND(C108/18,2)</f>
        <v>113.22</v>
      </c>
      <c r="E108" s="22"/>
      <c r="F108" s="23">
        <f>SUM(D108,E109:E110)</f>
        <v>113.22</v>
      </c>
      <c r="G108" s="21">
        <v>2828</v>
      </c>
      <c r="H108" s="22">
        <f>ROUND(G108/18,2)</f>
        <v>157.11</v>
      </c>
      <c r="I108" s="22"/>
      <c r="J108" s="23">
        <f>SUM(H108,I109:I110)</f>
        <v>160.11</v>
      </c>
      <c r="K108" s="24">
        <v>538</v>
      </c>
      <c r="L108" s="22">
        <f>ROUND(K108/18,2)</f>
        <v>29.89</v>
      </c>
      <c r="M108" s="22"/>
      <c r="N108" s="23">
        <f>SUM(L108,M109:M110)</f>
        <v>87.23</v>
      </c>
      <c r="O108" s="25">
        <f>SUM(C108,G108,K108)</f>
        <v>5404</v>
      </c>
      <c r="P108" s="26">
        <f>ROUND(O108/36,2)</f>
        <v>150.11</v>
      </c>
      <c r="Q108" s="27" t="s">
        <v>23</v>
      </c>
      <c r="R108" s="28">
        <f>SUM(P108,Q109:Q110)</f>
        <v>180.27</v>
      </c>
    </row>
    <row r="109" spans="1:18" ht="21.75">
      <c r="A109" s="60"/>
      <c r="B109" s="20" t="s">
        <v>17</v>
      </c>
      <c r="C109" s="21"/>
      <c r="D109" s="22">
        <f>ROUND(C109/12,2)</f>
        <v>0</v>
      </c>
      <c r="E109" s="22">
        <f>D109*2</f>
        <v>0</v>
      </c>
      <c r="F109" s="23"/>
      <c r="G109" s="21">
        <v>18</v>
      </c>
      <c r="H109" s="22">
        <f>ROUND(G109/12,2)</f>
        <v>1.5</v>
      </c>
      <c r="I109" s="22">
        <f>H109*2</f>
        <v>3</v>
      </c>
      <c r="J109" s="23"/>
      <c r="K109" s="24">
        <v>344</v>
      </c>
      <c r="L109" s="22">
        <f>ROUND(K109/12,2)</f>
        <v>28.67</v>
      </c>
      <c r="M109" s="22">
        <f>L109*2</f>
        <v>57.34</v>
      </c>
      <c r="N109" s="23"/>
      <c r="O109" s="25">
        <f>SUM(C109,G109,K109)</f>
        <v>362</v>
      </c>
      <c r="P109" s="26">
        <f>ROUND(O109/24,2)</f>
        <v>15.08</v>
      </c>
      <c r="Q109" s="27">
        <f>P109*2</f>
        <v>30.16</v>
      </c>
      <c r="R109" s="28">
        <v>0</v>
      </c>
    </row>
    <row r="110" spans="1:18" ht="21.75">
      <c r="A110" s="60"/>
      <c r="B110" s="20" t="s">
        <v>18</v>
      </c>
      <c r="C110" s="21"/>
      <c r="D110" s="22">
        <f>ROUND(C110/12,2)</f>
        <v>0</v>
      </c>
      <c r="E110" s="22">
        <f>D110*2</f>
        <v>0</v>
      </c>
      <c r="F110" s="23"/>
      <c r="G110" s="21"/>
      <c r="H110" s="22">
        <f>ROUND(G110/12,2)</f>
        <v>0</v>
      </c>
      <c r="I110" s="22">
        <f>H110*2</f>
        <v>0</v>
      </c>
      <c r="J110" s="23"/>
      <c r="K110" s="29"/>
      <c r="L110" s="22">
        <f>ROUND(K110/12,2)</f>
        <v>0</v>
      </c>
      <c r="M110" s="22">
        <f>L110*2</f>
        <v>0</v>
      </c>
      <c r="N110" s="23"/>
      <c r="O110" s="59">
        <f>SUM(C110,G110,K110)</f>
        <v>0</v>
      </c>
      <c r="P110" s="26">
        <f>ROUND(O110/24,2)</f>
        <v>0</v>
      </c>
      <c r="Q110" s="27">
        <f>P110*2</f>
        <v>0</v>
      </c>
      <c r="R110" s="28">
        <v>0</v>
      </c>
    </row>
    <row r="111" spans="1:18" ht="21.75">
      <c r="A111" s="19" t="s">
        <v>53</v>
      </c>
      <c r="B111" s="20" t="s">
        <v>16</v>
      </c>
      <c r="C111" s="21">
        <v>3374</v>
      </c>
      <c r="D111" s="22">
        <f>ROUND(C111/18,2)</f>
        <v>187.44</v>
      </c>
      <c r="E111" s="22"/>
      <c r="F111" s="23">
        <f>SUM(D111,E112:E113)</f>
        <v>187.44</v>
      </c>
      <c r="G111" s="21">
        <v>3918</v>
      </c>
      <c r="H111" s="22">
        <f>ROUND(G111/18,2)</f>
        <v>217.67</v>
      </c>
      <c r="I111" s="22"/>
      <c r="J111" s="23">
        <f>SUM(H111,I112:I113)</f>
        <v>217.67</v>
      </c>
      <c r="K111" s="24">
        <v>190</v>
      </c>
      <c r="L111" s="22">
        <f>ROUND(K111/18,2)</f>
        <v>10.56</v>
      </c>
      <c r="M111" s="22"/>
      <c r="N111" s="23">
        <f>SUM(L111,M112:M113)</f>
        <v>10.56</v>
      </c>
      <c r="O111" s="25">
        <f>SUM(C111,G111,K111)</f>
        <v>7482</v>
      </c>
      <c r="P111" s="26">
        <f>ROUND(O111/36,2)</f>
        <v>207.83</v>
      </c>
      <c r="Q111" s="27" t="s">
        <v>23</v>
      </c>
      <c r="R111" s="28">
        <f>SUM(P111,Q112:Q113)</f>
        <v>207.83</v>
      </c>
    </row>
    <row r="112" spans="1:18" ht="21.75">
      <c r="A112" s="60"/>
      <c r="B112" s="20" t="s">
        <v>17</v>
      </c>
      <c r="C112" s="21"/>
      <c r="D112" s="22">
        <f>ROUND(C112/12,2)</f>
        <v>0</v>
      </c>
      <c r="E112" s="22">
        <f>D112*2</f>
        <v>0</v>
      </c>
      <c r="F112" s="23"/>
      <c r="G112" s="21"/>
      <c r="H112" s="22">
        <f>ROUND(G112/12,2)</f>
        <v>0</v>
      </c>
      <c r="I112" s="22">
        <f>H112*2</f>
        <v>0</v>
      </c>
      <c r="J112" s="23"/>
      <c r="K112" s="24"/>
      <c r="L112" s="22">
        <f>ROUND(K112/12,2)</f>
        <v>0</v>
      </c>
      <c r="M112" s="22">
        <f>L112*2</f>
        <v>0</v>
      </c>
      <c r="N112" s="23"/>
      <c r="O112" s="25">
        <f>SUM(C112,G112,K112)</f>
        <v>0</v>
      </c>
      <c r="P112" s="26">
        <f>ROUND(O112/24,2)</f>
        <v>0</v>
      </c>
      <c r="Q112" s="27">
        <f>P112*2</f>
        <v>0</v>
      </c>
      <c r="R112" s="28">
        <v>0</v>
      </c>
    </row>
    <row r="113" spans="1:18" ht="21.75">
      <c r="A113" s="60"/>
      <c r="B113" s="20" t="s">
        <v>18</v>
      </c>
      <c r="C113" s="21"/>
      <c r="D113" s="22">
        <f>ROUND(C113/12,2)</f>
        <v>0</v>
      </c>
      <c r="E113" s="22">
        <f>D113*2</f>
        <v>0</v>
      </c>
      <c r="F113" s="23"/>
      <c r="G113" s="21"/>
      <c r="H113" s="22">
        <f>ROUND(G113/12,2)</f>
        <v>0</v>
      </c>
      <c r="I113" s="22">
        <f>H113*2</f>
        <v>0</v>
      </c>
      <c r="J113" s="23"/>
      <c r="K113" s="24"/>
      <c r="L113" s="22">
        <f>ROUND(K113/12,2)</f>
        <v>0</v>
      </c>
      <c r="M113" s="22">
        <f>L113*2</f>
        <v>0</v>
      </c>
      <c r="N113" s="23"/>
      <c r="O113" s="59">
        <f>SUM(C113,G113,K113)</f>
        <v>0</v>
      </c>
      <c r="P113" s="26">
        <f>ROUND(O113/24,2)</f>
        <v>0</v>
      </c>
      <c r="Q113" s="27">
        <f>P113*2</f>
        <v>0</v>
      </c>
      <c r="R113" s="28">
        <v>0</v>
      </c>
    </row>
    <row r="114" spans="1:18" ht="21.75">
      <c r="A114" s="19" t="s">
        <v>54</v>
      </c>
      <c r="B114" s="20" t="s">
        <v>16</v>
      </c>
      <c r="C114" s="21">
        <f>1044+678</f>
        <v>1722</v>
      </c>
      <c r="D114" s="22">
        <f>ROUND(C114/18,2)</f>
        <v>95.67</v>
      </c>
      <c r="E114" s="22"/>
      <c r="F114" s="23">
        <f>SUM(D114,E115:E116)</f>
        <v>95.67</v>
      </c>
      <c r="G114" s="21">
        <f>1358+540</f>
        <v>1898</v>
      </c>
      <c r="H114" s="22">
        <f>ROUND(G114/18,2)</f>
        <v>105.44</v>
      </c>
      <c r="I114" s="22"/>
      <c r="J114" s="23">
        <f>SUM(H114,I115:I116)</f>
        <v>105.94</v>
      </c>
      <c r="K114" s="24">
        <v>116</v>
      </c>
      <c r="L114" s="22">
        <f>ROUND(K114/18,2)</f>
        <v>6.44</v>
      </c>
      <c r="M114" s="22"/>
      <c r="N114" s="23">
        <f>SUM(L114,M115:M116)</f>
        <v>45.44</v>
      </c>
      <c r="O114" s="25">
        <f>SUM(C114,G114,K114)</f>
        <v>3736</v>
      </c>
      <c r="P114" s="26">
        <f>ROUND(O114/36,2)</f>
        <v>103.78</v>
      </c>
      <c r="Q114" s="27" t="s">
        <v>23</v>
      </c>
      <c r="R114" s="28">
        <f>SUM(P114,Q115:Q116)</f>
        <v>123.54</v>
      </c>
    </row>
    <row r="115" spans="1:18" ht="21.75">
      <c r="A115" s="60"/>
      <c r="B115" s="20" t="s">
        <v>17</v>
      </c>
      <c r="C115" s="21"/>
      <c r="D115" s="22">
        <f>ROUND(C115/12,2)</f>
        <v>0</v>
      </c>
      <c r="E115" s="22">
        <f>D115*2</f>
        <v>0</v>
      </c>
      <c r="F115" s="23"/>
      <c r="G115" s="21">
        <v>3</v>
      </c>
      <c r="H115" s="22">
        <f>ROUND(G115/12,2)</f>
        <v>0.25</v>
      </c>
      <c r="I115" s="22">
        <f>H115*2</f>
        <v>0.5</v>
      </c>
      <c r="J115" s="23"/>
      <c r="K115" s="24">
        <v>234</v>
      </c>
      <c r="L115" s="22">
        <f>ROUND(K115/12,2)</f>
        <v>19.5</v>
      </c>
      <c r="M115" s="22">
        <f>L115*2</f>
        <v>39</v>
      </c>
      <c r="N115" s="23"/>
      <c r="O115" s="25">
        <f>SUM(C115,G115,K115)</f>
        <v>237</v>
      </c>
      <c r="P115" s="26">
        <f>ROUND(O115/24,2)</f>
        <v>9.88</v>
      </c>
      <c r="Q115" s="27">
        <f>P115*2</f>
        <v>19.76</v>
      </c>
      <c r="R115" s="28">
        <v>0</v>
      </c>
    </row>
    <row r="116" spans="1:18" ht="21.75">
      <c r="A116" s="60"/>
      <c r="B116" s="20" t="s">
        <v>18</v>
      </c>
      <c r="C116" s="21"/>
      <c r="D116" s="22">
        <f>ROUND(C116/12,2)</f>
        <v>0</v>
      </c>
      <c r="E116" s="22">
        <f>D116*2</f>
        <v>0</v>
      </c>
      <c r="F116" s="23"/>
      <c r="G116" s="21"/>
      <c r="H116" s="22">
        <f>ROUND(G116/12,2)</f>
        <v>0</v>
      </c>
      <c r="I116" s="22">
        <f>H116*2</f>
        <v>0</v>
      </c>
      <c r="J116" s="23"/>
      <c r="K116" s="24"/>
      <c r="L116" s="22">
        <f>ROUND(K116/12,2)</f>
        <v>0</v>
      </c>
      <c r="M116" s="22">
        <f>L116*2</f>
        <v>0</v>
      </c>
      <c r="N116" s="23"/>
      <c r="O116" s="59">
        <f>SUM(C116,G116,K116)</f>
        <v>0</v>
      </c>
      <c r="P116" s="26">
        <f>ROUND(O116/24,2)</f>
        <v>0</v>
      </c>
      <c r="Q116" s="27">
        <f>P116*2</f>
        <v>0</v>
      </c>
      <c r="R116" s="28">
        <v>0</v>
      </c>
    </row>
    <row r="117" spans="1:18" ht="21.75">
      <c r="A117" s="19" t="s">
        <v>55</v>
      </c>
      <c r="B117" s="20" t="s">
        <v>16</v>
      </c>
      <c r="C117" s="21">
        <v>705</v>
      </c>
      <c r="D117" s="22">
        <f>ROUND(C117/18,2)</f>
        <v>39.17</v>
      </c>
      <c r="E117" s="22"/>
      <c r="F117" s="23">
        <f>SUM(D117,E118:E119)</f>
        <v>39.17</v>
      </c>
      <c r="G117" s="21">
        <v>572</v>
      </c>
      <c r="H117" s="22">
        <f>ROUND(G117/18,2)</f>
        <v>31.78</v>
      </c>
      <c r="I117" s="22"/>
      <c r="J117" s="23">
        <f>SUM(H117,I118:I119)</f>
        <v>34.120000000000005</v>
      </c>
      <c r="K117" s="24"/>
      <c r="L117" s="22">
        <f>ROUND(K117/18,2)</f>
        <v>0</v>
      </c>
      <c r="M117" s="22"/>
      <c r="N117" s="23">
        <f>SUM(L117,M118:M119)</f>
        <v>0</v>
      </c>
      <c r="O117" s="25">
        <f>SUM(C117,G117,K117)</f>
        <v>1277</v>
      </c>
      <c r="P117" s="26">
        <f>ROUND(O117/36,2)</f>
        <v>35.47</v>
      </c>
      <c r="Q117" s="27" t="s">
        <v>23</v>
      </c>
      <c r="R117" s="28">
        <f>SUM(P117,Q118:Q119)</f>
        <v>36.629999999999995</v>
      </c>
    </row>
    <row r="118" spans="1:18" ht="21.75">
      <c r="A118" s="60"/>
      <c r="B118" s="20" t="s">
        <v>17</v>
      </c>
      <c r="C118" s="21"/>
      <c r="D118" s="22">
        <f>ROUND(C118/12,2)</f>
        <v>0</v>
      </c>
      <c r="E118" s="22">
        <f>D118*2</f>
        <v>0</v>
      </c>
      <c r="F118" s="23"/>
      <c r="G118" s="21">
        <v>14</v>
      </c>
      <c r="H118" s="22">
        <f>ROUND(G118/12,2)</f>
        <v>1.17</v>
      </c>
      <c r="I118" s="22">
        <f>H118*2</f>
        <v>2.34</v>
      </c>
      <c r="J118" s="23"/>
      <c r="K118" s="24"/>
      <c r="L118" s="22">
        <f>ROUND(K118/12,2)</f>
        <v>0</v>
      </c>
      <c r="M118" s="22">
        <f>L118*2</f>
        <v>0</v>
      </c>
      <c r="N118" s="23"/>
      <c r="O118" s="25">
        <f>SUM(C118,G118,K118)</f>
        <v>14</v>
      </c>
      <c r="P118" s="26">
        <f>ROUND(O118/24,2)</f>
        <v>0.58</v>
      </c>
      <c r="Q118" s="27">
        <f>P118*2</f>
        <v>1.16</v>
      </c>
      <c r="R118" s="28">
        <v>0</v>
      </c>
    </row>
    <row r="119" spans="1:18" ht="21.75">
      <c r="A119" s="60"/>
      <c r="B119" s="20" t="s">
        <v>18</v>
      </c>
      <c r="C119" s="21"/>
      <c r="D119" s="22">
        <f>ROUND(C119/12,2)</f>
        <v>0</v>
      </c>
      <c r="E119" s="22">
        <f>D119*2</f>
        <v>0</v>
      </c>
      <c r="F119" s="23"/>
      <c r="G119" s="21"/>
      <c r="H119" s="22">
        <f>ROUND(G119/12,2)</f>
        <v>0</v>
      </c>
      <c r="I119" s="22">
        <f>H119*2</f>
        <v>0</v>
      </c>
      <c r="J119" s="23"/>
      <c r="K119" s="29"/>
      <c r="L119" s="22">
        <f>ROUND(K119/12,2)</f>
        <v>0</v>
      </c>
      <c r="M119" s="22">
        <f>L119*2</f>
        <v>0</v>
      </c>
      <c r="N119" s="23"/>
      <c r="O119" s="59">
        <f>SUM(C119,G119,K119)</f>
        <v>0</v>
      </c>
      <c r="P119" s="26">
        <f>ROUND(O119/24,2)</f>
        <v>0</v>
      </c>
      <c r="Q119" s="27">
        <f>P119*2</f>
        <v>0</v>
      </c>
      <c r="R119" s="28">
        <v>0</v>
      </c>
    </row>
    <row r="120" spans="1:18" ht="21.75">
      <c r="A120" s="61" t="s">
        <v>39</v>
      </c>
      <c r="B120" s="20" t="s">
        <v>16</v>
      </c>
      <c r="C120" s="21">
        <f>SUM(C90,C93,C96,C99,C102,C105,C108,C111,C114,C117)</f>
        <v>18815</v>
      </c>
      <c r="D120" s="66">
        <f>ROUND(C120/18,2)</f>
        <v>1045.28</v>
      </c>
      <c r="E120" s="22"/>
      <c r="F120" s="67">
        <f>SUM(D120,E121:E122)</f>
        <v>1063.28</v>
      </c>
      <c r="G120" s="21">
        <f>SUM(G90,G93,G96,G99,G102,G105,G108,G111,G114,G117)</f>
        <v>20388</v>
      </c>
      <c r="H120" s="66">
        <f>ROUND(G120/18,2)</f>
        <v>1132.67</v>
      </c>
      <c r="I120" s="22"/>
      <c r="J120" s="67">
        <f>SUM(H120,I121:I122)</f>
        <v>1151.67</v>
      </c>
      <c r="K120" s="21">
        <f>SUM(K90,K93,K96,K99,K102,K105,K108,K111,K114,K117)</f>
        <v>5413</v>
      </c>
      <c r="L120" s="66">
        <f>ROUND(K120/18,2)</f>
        <v>300.72</v>
      </c>
      <c r="M120" s="22"/>
      <c r="N120" s="67">
        <f>SUM(L120,M121:M122)</f>
        <v>615.06</v>
      </c>
      <c r="O120" s="25">
        <f>SUM(C120,G120,K120)</f>
        <v>44616</v>
      </c>
      <c r="P120" s="26">
        <f>ROUND(O120/36,2)</f>
        <v>1239.33</v>
      </c>
      <c r="Q120" s="27" t="s">
        <v>23</v>
      </c>
      <c r="R120" s="28">
        <f>SUM(P120,Q121:Q122)</f>
        <v>1414.99</v>
      </c>
    </row>
    <row r="121" spans="1:18" ht="21.75">
      <c r="A121" s="60"/>
      <c r="B121" s="20" t="s">
        <v>17</v>
      </c>
      <c r="C121" s="21">
        <f>SUM(C91,C94,C97,C100,C103,C106,C109,C112,C115,C118)</f>
        <v>108</v>
      </c>
      <c r="D121" s="22">
        <f>ROUND(C121/12,2)</f>
        <v>9</v>
      </c>
      <c r="E121" s="22">
        <f>D121*2</f>
        <v>18</v>
      </c>
      <c r="F121" s="23"/>
      <c r="G121" s="21">
        <f>SUM(G91,G94,G97,G100,G103,G106,G109,G112,G115,G118)</f>
        <v>114</v>
      </c>
      <c r="H121" s="22">
        <f>ROUND(G121/12,2)</f>
        <v>9.5</v>
      </c>
      <c r="I121" s="22">
        <f>H121*2</f>
        <v>19</v>
      </c>
      <c r="J121" s="23"/>
      <c r="K121" s="21">
        <f>SUM(K91,K94,K97,K100,K103,K106,K109,K112,K115,K118)</f>
        <v>1886</v>
      </c>
      <c r="L121" s="22">
        <f>ROUND(K121/12,2)</f>
        <v>157.17</v>
      </c>
      <c r="M121" s="22">
        <f>L121*2</f>
        <v>314.34</v>
      </c>
      <c r="N121" s="23"/>
      <c r="O121" s="25">
        <f>SUM(C121,G121,K121)</f>
        <v>2108</v>
      </c>
      <c r="P121" s="26">
        <f>ROUND(O121/24,2)</f>
        <v>87.83</v>
      </c>
      <c r="Q121" s="27">
        <f>P121*2</f>
        <v>175.66</v>
      </c>
      <c r="R121" s="28">
        <v>0</v>
      </c>
    </row>
    <row r="122" spans="1:18" ht="22.5" thickBot="1">
      <c r="A122" s="62"/>
      <c r="B122" s="31" t="s">
        <v>18</v>
      </c>
      <c r="C122" s="32">
        <f>SUM(C92,C95,C98,C101,C104,C107,C110,C113,C116,C119)</f>
        <v>0</v>
      </c>
      <c r="D122" s="33">
        <f>ROUND(C122/12,2)</f>
        <v>0</v>
      </c>
      <c r="E122" s="33">
        <f>D122*2</f>
        <v>0</v>
      </c>
      <c r="F122" s="34"/>
      <c r="G122" s="32">
        <f>SUM(G92,G95,G98,G101,G104,G107,G110,G113,G116,G119)</f>
        <v>0</v>
      </c>
      <c r="H122" s="33">
        <f>ROUND(G122/12,2)</f>
        <v>0</v>
      </c>
      <c r="I122" s="33">
        <f>H122*2</f>
        <v>0</v>
      </c>
      <c r="J122" s="34"/>
      <c r="K122" s="32">
        <f>SUM(K92,K95,K98,K101,K104,K107,K110,K113,K116,K119)</f>
        <v>0</v>
      </c>
      <c r="L122" s="33">
        <f>ROUND(K122/12,2)</f>
        <v>0</v>
      </c>
      <c r="M122" s="33">
        <f>L122*2</f>
        <v>0</v>
      </c>
      <c r="N122" s="34"/>
      <c r="O122" s="36">
        <f>SUM(C122,G122,K122)</f>
        <v>0</v>
      </c>
      <c r="P122" s="37">
        <f>ROUND(O122/24,2)</f>
        <v>0</v>
      </c>
      <c r="Q122" s="38">
        <f>P122*2</f>
        <v>0</v>
      </c>
      <c r="R122" s="39">
        <v>0</v>
      </c>
    </row>
    <row r="123" spans="1:18" ht="21.75">
      <c r="A123" s="40" t="s">
        <v>56</v>
      </c>
      <c r="B123" s="68"/>
      <c r="C123" s="42"/>
      <c r="D123" s="43"/>
      <c r="E123" s="43"/>
      <c r="F123" s="44"/>
      <c r="G123" s="42"/>
      <c r="H123" s="43"/>
      <c r="I123" s="45"/>
      <c r="J123" s="44"/>
      <c r="K123" s="64"/>
      <c r="L123" s="43"/>
      <c r="M123" s="45"/>
      <c r="N123" s="44"/>
      <c r="O123" s="65"/>
      <c r="P123" s="53"/>
      <c r="Q123" s="53"/>
      <c r="R123" s="50"/>
    </row>
    <row r="124" spans="1:18" ht="21.75">
      <c r="A124" s="19" t="s">
        <v>15</v>
      </c>
      <c r="B124" s="20" t="s">
        <v>16</v>
      </c>
      <c r="C124" s="21">
        <v>1547</v>
      </c>
      <c r="D124" s="22">
        <f>ROUND(C124/18,2)</f>
        <v>85.94</v>
      </c>
      <c r="E124" s="22"/>
      <c r="F124" s="23">
        <f>SUM(D124,E125:E126)</f>
        <v>85.94</v>
      </c>
      <c r="G124" s="21">
        <v>1888</v>
      </c>
      <c r="H124" s="22">
        <f>ROUND(G124/18,2)</f>
        <v>104.89</v>
      </c>
      <c r="I124" s="22"/>
      <c r="J124" s="23">
        <f>SUM(H124,I125:I126)</f>
        <v>104.89</v>
      </c>
      <c r="K124" s="29">
        <v>489</v>
      </c>
      <c r="L124" s="22">
        <f>ROUND(K124/18,2)</f>
        <v>27.17</v>
      </c>
      <c r="M124" s="22"/>
      <c r="N124" s="23">
        <f>SUM(L124,M125:M126)</f>
        <v>27.17</v>
      </c>
      <c r="O124" s="25">
        <f>SUM(C124,G124,K124)</f>
        <v>3924</v>
      </c>
      <c r="P124" s="26">
        <f>ROUND(O124/36,2)</f>
        <v>109</v>
      </c>
      <c r="Q124" s="27" t="s">
        <v>23</v>
      </c>
      <c r="R124" s="28">
        <f>SUM(P124,Q125:Q126)</f>
        <v>109</v>
      </c>
    </row>
    <row r="125" spans="1:18" ht="21.75">
      <c r="A125" s="60"/>
      <c r="B125" s="20" t="s">
        <v>17</v>
      </c>
      <c r="C125" s="21"/>
      <c r="D125" s="22">
        <f>ROUND(C125/12,2)</f>
        <v>0</v>
      </c>
      <c r="E125" s="22">
        <f>D125*1</f>
        <v>0</v>
      </c>
      <c r="F125" s="23"/>
      <c r="G125" s="21"/>
      <c r="H125" s="22">
        <f>ROUND(G125/12,2)</f>
        <v>0</v>
      </c>
      <c r="I125" s="66">
        <f>H125*1</f>
        <v>0</v>
      </c>
      <c r="J125" s="23"/>
      <c r="K125" s="24"/>
      <c r="L125" s="22">
        <f>ROUND(K125/12,2)</f>
        <v>0</v>
      </c>
      <c r="M125" s="66">
        <f>L125*1</f>
        <v>0</v>
      </c>
      <c r="N125" s="23"/>
      <c r="O125" s="25">
        <f>SUM(C125,G125,K125)</f>
        <v>0</v>
      </c>
      <c r="P125" s="26">
        <f>ROUND(O125/24,2)</f>
        <v>0</v>
      </c>
      <c r="Q125" s="27">
        <f>P125*1</f>
        <v>0</v>
      </c>
      <c r="R125" s="28">
        <v>0</v>
      </c>
    </row>
    <row r="126" spans="1:18" ht="22.5" thickBot="1">
      <c r="A126" s="62"/>
      <c r="B126" s="31" t="s">
        <v>18</v>
      </c>
      <c r="C126" s="32"/>
      <c r="D126" s="33">
        <f>ROUND(C126/12,2)</f>
        <v>0</v>
      </c>
      <c r="E126" s="33">
        <f>D126*1</f>
        <v>0</v>
      </c>
      <c r="F126" s="34"/>
      <c r="G126" s="32"/>
      <c r="H126" s="33">
        <f>ROUND(G126/12,2)</f>
        <v>0</v>
      </c>
      <c r="I126" s="69">
        <f>H126*1</f>
        <v>0</v>
      </c>
      <c r="J126" s="34"/>
      <c r="K126" s="54"/>
      <c r="L126" s="33">
        <f>ROUND(K126/12,2)</f>
        <v>0</v>
      </c>
      <c r="M126" s="69">
        <f>L126*1</f>
        <v>0</v>
      </c>
      <c r="N126" s="34"/>
      <c r="O126" s="36">
        <f>SUM(C126,G126,K126)</f>
        <v>0</v>
      </c>
      <c r="P126" s="37">
        <f>ROUND(O126/24,2)</f>
        <v>0</v>
      </c>
      <c r="Q126" s="38">
        <f>P126*1</f>
        <v>0</v>
      </c>
      <c r="R126" s="39">
        <v>0</v>
      </c>
    </row>
    <row r="127" spans="1:18" ht="21.75">
      <c r="A127" s="40" t="s">
        <v>57</v>
      </c>
      <c r="B127" s="55"/>
      <c r="C127" s="42"/>
      <c r="D127" s="43"/>
      <c r="E127" s="43"/>
      <c r="F127" s="44"/>
      <c r="G127" s="42"/>
      <c r="H127" s="43"/>
      <c r="I127" s="45"/>
      <c r="J127" s="44"/>
      <c r="K127" s="51"/>
      <c r="L127" s="43"/>
      <c r="M127" s="43"/>
      <c r="N127" s="44"/>
      <c r="O127" s="52"/>
      <c r="P127" s="53"/>
      <c r="Q127" s="49"/>
      <c r="R127" s="50"/>
    </row>
    <row r="128" spans="1:18" ht="21.75">
      <c r="A128" s="19" t="s">
        <v>58</v>
      </c>
      <c r="B128" s="20" t="s">
        <v>16</v>
      </c>
      <c r="C128" s="21">
        <v>7016</v>
      </c>
      <c r="D128" s="22">
        <f>ROUND(C128/18,2)</f>
        <v>389.78</v>
      </c>
      <c r="E128" s="22"/>
      <c r="F128" s="23">
        <f>SUM(D128,E129:E130)</f>
        <v>489.12</v>
      </c>
      <c r="G128" s="21">
        <v>5198</v>
      </c>
      <c r="H128" s="22">
        <f>ROUND(G128/18,2)</f>
        <v>288.78</v>
      </c>
      <c r="I128" s="22"/>
      <c r="J128" s="23">
        <f>SUM(H128,I129:I130)</f>
        <v>398.28</v>
      </c>
      <c r="K128" s="24">
        <v>3833</v>
      </c>
      <c r="L128" s="22">
        <f>ROUND(K128/18,2)</f>
        <v>212.94</v>
      </c>
      <c r="M128" s="22"/>
      <c r="N128" s="23">
        <f>SUM(L128,M129:M130)</f>
        <v>229.44</v>
      </c>
      <c r="O128" s="25">
        <f>SUM(C128,G128,K128)</f>
        <v>16047</v>
      </c>
      <c r="P128" s="26">
        <f>ROUND(O128/36,2)</f>
        <v>445.75</v>
      </c>
      <c r="Q128" s="27" t="s">
        <v>23</v>
      </c>
      <c r="R128" s="28">
        <f>SUM(P128,Q129:Q130)</f>
        <v>558.41</v>
      </c>
    </row>
    <row r="129" spans="1:18" ht="21.75">
      <c r="A129" s="60"/>
      <c r="B129" s="20" t="s">
        <v>17</v>
      </c>
      <c r="C129" s="21">
        <v>596</v>
      </c>
      <c r="D129" s="22">
        <f>ROUND(C129/12,2)</f>
        <v>49.67</v>
      </c>
      <c r="E129" s="22">
        <f>D129*2</f>
        <v>99.34</v>
      </c>
      <c r="F129" s="23"/>
      <c r="G129" s="21">
        <v>657</v>
      </c>
      <c r="H129" s="22">
        <f>ROUND(G129/12,2)</f>
        <v>54.75</v>
      </c>
      <c r="I129" s="22">
        <f>H129*2</f>
        <v>109.5</v>
      </c>
      <c r="J129" s="23"/>
      <c r="K129" s="29">
        <v>99</v>
      </c>
      <c r="L129" s="22">
        <f>ROUND(K129/12,2)</f>
        <v>8.25</v>
      </c>
      <c r="M129" s="22">
        <f>L129*2</f>
        <v>16.5</v>
      </c>
      <c r="N129" s="23"/>
      <c r="O129" s="25">
        <f>SUM(C129,G129,K129)</f>
        <v>1352</v>
      </c>
      <c r="P129" s="26">
        <f>ROUND(O129/24,2)</f>
        <v>56.33</v>
      </c>
      <c r="Q129" s="27">
        <f>P129*2</f>
        <v>112.66</v>
      </c>
      <c r="R129" s="28">
        <v>0</v>
      </c>
    </row>
    <row r="130" spans="1:18" ht="21.75">
      <c r="A130" s="60"/>
      <c r="B130" s="20" t="s">
        <v>18</v>
      </c>
      <c r="C130" s="21"/>
      <c r="D130" s="22">
        <f>ROUND(C130/12,2)</f>
        <v>0</v>
      </c>
      <c r="E130" s="22">
        <f>D130*2</f>
        <v>0</v>
      </c>
      <c r="F130" s="23"/>
      <c r="G130" s="21"/>
      <c r="H130" s="22">
        <f>ROUND(G130/12,2)</f>
        <v>0</v>
      </c>
      <c r="I130" s="22">
        <f>H130*2</f>
        <v>0</v>
      </c>
      <c r="J130" s="23"/>
      <c r="K130" s="29"/>
      <c r="L130" s="22">
        <f>ROUND(K130/12,2)</f>
        <v>0</v>
      </c>
      <c r="M130" s="22">
        <f>L130*2</f>
        <v>0</v>
      </c>
      <c r="N130" s="23"/>
      <c r="O130" s="59">
        <f>SUM(C130,G130,K130)</f>
        <v>0</v>
      </c>
      <c r="P130" s="26">
        <f>ROUND(O130/24,2)</f>
        <v>0</v>
      </c>
      <c r="Q130" s="27">
        <f>P130*2</f>
        <v>0</v>
      </c>
      <c r="R130" s="28">
        <v>0</v>
      </c>
    </row>
    <row r="131" spans="1:18" ht="21.75">
      <c r="A131" s="19" t="s">
        <v>59</v>
      </c>
      <c r="B131" s="20" t="s">
        <v>16</v>
      </c>
      <c r="C131" s="21">
        <v>616</v>
      </c>
      <c r="D131" s="22">
        <f>ROUND(C131/18,2)</f>
        <v>34.22</v>
      </c>
      <c r="E131" s="22"/>
      <c r="F131" s="23">
        <f>SUM(D131,E132:E133)</f>
        <v>50.879999999999995</v>
      </c>
      <c r="G131" s="21">
        <v>810</v>
      </c>
      <c r="H131" s="22">
        <f>ROUND(G131/18,2)</f>
        <v>45</v>
      </c>
      <c r="I131" s="22"/>
      <c r="J131" s="23">
        <f>SUM(H131,I132:I133)</f>
        <v>73.5</v>
      </c>
      <c r="K131" s="24">
        <v>232</v>
      </c>
      <c r="L131" s="22">
        <f>ROUND(K131/18,2)</f>
        <v>12.89</v>
      </c>
      <c r="M131" s="22"/>
      <c r="N131" s="23">
        <f>SUM(L131,M132:M133)</f>
        <v>12.89</v>
      </c>
      <c r="O131" s="25">
        <f>SUM(C131,G131,K131)</f>
        <v>1658</v>
      </c>
      <c r="P131" s="26">
        <f>ROUND(O131/36,2)</f>
        <v>46.06</v>
      </c>
      <c r="Q131" s="27" t="s">
        <v>23</v>
      </c>
      <c r="R131" s="28">
        <f>SUM(P131,Q132:Q133)</f>
        <v>68.64</v>
      </c>
    </row>
    <row r="132" spans="1:18" ht="21.75">
      <c r="A132" s="60"/>
      <c r="B132" s="20" t="s">
        <v>17</v>
      </c>
      <c r="C132" s="21">
        <v>100</v>
      </c>
      <c r="D132" s="22">
        <f>ROUND(C132/12,2)</f>
        <v>8.33</v>
      </c>
      <c r="E132" s="22">
        <f>D132*2</f>
        <v>16.66</v>
      </c>
      <c r="F132" s="23"/>
      <c r="G132" s="21">
        <v>171</v>
      </c>
      <c r="H132" s="22">
        <f>ROUND(G132/12,2)</f>
        <v>14.25</v>
      </c>
      <c r="I132" s="22">
        <f>H132*2</f>
        <v>28.5</v>
      </c>
      <c r="J132" s="23"/>
      <c r="K132" s="24"/>
      <c r="L132" s="22">
        <f>ROUND(K132/12,2)</f>
        <v>0</v>
      </c>
      <c r="M132" s="22">
        <f>L132*2</f>
        <v>0</v>
      </c>
      <c r="N132" s="23"/>
      <c r="O132" s="25">
        <f>SUM(C132,G132,K132)</f>
        <v>271</v>
      </c>
      <c r="P132" s="26">
        <f>ROUND(O132/24,2)</f>
        <v>11.29</v>
      </c>
      <c r="Q132" s="27">
        <f>P132*2</f>
        <v>22.58</v>
      </c>
      <c r="R132" s="28">
        <v>0</v>
      </c>
    </row>
    <row r="133" spans="1:18" ht="21.75">
      <c r="A133" s="60"/>
      <c r="B133" s="20" t="s">
        <v>18</v>
      </c>
      <c r="C133" s="21"/>
      <c r="D133" s="22">
        <f>ROUND(C133/12,2)</f>
        <v>0</v>
      </c>
      <c r="E133" s="22">
        <f>D133*2</f>
        <v>0</v>
      </c>
      <c r="F133" s="23"/>
      <c r="G133" s="21"/>
      <c r="H133" s="22">
        <f>ROUND(G133/12,2)</f>
        <v>0</v>
      </c>
      <c r="I133" s="22">
        <f>H133*2</f>
        <v>0</v>
      </c>
      <c r="J133" s="23"/>
      <c r="K133" s="29"/>
      <c r="L133" s="22">
        <f>ROUND(K133/12,2)</f>
        <v>0</v>
      </c>
      <c r="M133" s="22">
        <f>L133*2</f>
        <v>0</v>
      </c>
      <c r="N133" s="23"/>
      <c r="O133" s="59">
        <f>SUM(C133,G133,K133)</f>
        <v>0</v>
      </c>
      <c r="P133" s="26">
        <f>ROUND(O133/24,2)</f>
        <v>0</v>
      </c>
      <c r="Q133" s="27">
        <f>P133*2</f>
        <v>0</v>
      </c>
      <c r="R133" s="28">
        <v>0</v>
      </c>
    </row>
    <row r="134" spans="1:18" ht="21.75">
      <c r="A134" s="19" t="s">
        <v>60</v>
      </c>
      <c r="B134" s="20" t="s">
        <v>16</v>
      </c>
      <c r="C134" s="21">
        <v>598</v>
      </c>
      <c r="D134" s="22">
        <f>ROUND(C134/18,2)</f>
        <v>33.22</v>
      </c>
      <c r="E134" s="22"/>
      <c r="F134" s="23">
        <f>SUM(D134,E135:E136)</f>
        <v>33.22</v>
      </c>
      <c r="G134" s="21">
        <v>1204</v>
      </c>
      <c r="H134" s="22">
        <f>ROUND(G134/18,2)</f>
        <v>66.89</v>
      </c>
      <c r="I134" s="22"/>
      <c r="J134" s="23">
        <f>SUM(H134,I135:I136)</f>
        <v>66.89</v>
      </c>
      <c r="K134" s="24">
        <v>1309</v>
      </c>
      <c r="L134" s="22">
        <f>ROUND(K134/18,2)</f>
        <v>72.72</v>
      </c>
      <c r="M134" s="22"/>
      <c r="N134" s="23">
        <f>SUM(L134,M135:M136)</f>
        <v>72.72</v>
      </c>
      <c r="O134" s="25">
        <f>SUM(C134,G134,K134)</f>
        <v>3111</v>
      </c>
      <c r="P134" s="26">
        <f>ROUND(O134/36,2)</f>
        <v>86.42</v>
      </c>
      <c r="Q134" s="27" t="s">
        <v>23</v>
      </c>
      <c r="R134" s="28">
        <f>SUM(P134,Q135:Q136)</f>
        <v>86.42</v>
      </c>
    </row>
    <row r="135" spans="1:18" ht="21.75">
      <c r="A135" s="60"/>
      <c r="B135" s="20" t="s">
        <v>17</v>
      </c>
      <c r="C135" s="21"/>
      <c r="D135" s="22">
        <f>ROUND(C135/12,2)</f>
        <v>0</v>
      </c>
      <c r="E135" s="22">
        <f>D135*2</f>
        <v>0</v>
      </c>
      <c r="F135" s="23"/>
      <c r="G135" s="21"/>
      <c r="H135" s="22">
        <f>ROUND(G135/12,2)</f>
        <v>0</v>
      </c>
      <c r="I135" s="22">
        <f>H135*2</f>
        <v>0</v>
      </c>
      <c r="J135" s="23"/>
      <c r="K135" s="24"/>
      <c r="L135" s="22">
        <f>ROUND(K135/12,2)</f>
        <v>0</v>
      </c>
      <c r="M135" s="22">
        <f>L135*2</f>
        <v>0</v>
      </c>
      <c r="N135" s="23"/>
      <c r="O135" s="25">
        <f>SUM(C135,G135,K135)</f>
        <v>0</v>
      </c>
      <c r="P135" s="26">
        <f>ROUND(O135/24,2)</f>
        <v>0</v>
      </c>
      <c r="Q135" s="27">
        <f>P135*2</f>
        <v>0</v>
      </c>
      <c r="R135" s="28">
        <v>0</v>
      </c>
    </row>
    <row r="136" spans="1:18" ht="21.75">
      <c r="A136" s="60"/>
      <c r="B136" s="20" t="s">
        <v>18</v>
      </c>
      <c r="C136" s="21"/>
      <c r="D136" s="22">
        <f>ROUND(C136/12,2)</f>
        <v>0</v>
      </c>
      <c r="E136" s="22">
        <f>D136*2</f>
        <v>0</v>
      </c>
      <c r="F136" s="23"/>
      <c r="G136" s="21"/>
      <c r="H136" s="22">
        <f>ROUND(G136/12,2)</f>
        <v>0</v>
      </c>
      <c r="I136" s="22">
        <f>H136*2</f>
        <v>0</v>
      </c>
      <c r="J136" s="23"/>
      <c r="K136" s="29"/>
      <c r="L136" s="22">
        <f>ROUND(K136/12,2)</f>
        <v>0</v>
      </c>
      <c r="M136" s="22">
        <f>L136*2</f>
        <v>0</v>
      </c>
      <c r="N136" s="23"/>
      <c r="O136" s="59">
        <f>SUM(C136,G136,K136)</f>
        <v>0</v>
      </c>
      <c r="P136" s="26">
        <f>ROUND(O136/24,2)</f>
        <v>0</v>
      </c>
      <c r="Q136" s="27">
        <f>P136*2</f>
        <v>0</v>
      </c>
      <c r="R136" s="28">
        <v>0</v>
      </c>
    </row>
    <row r="137" spans="1:18" ht="21.75">
      <c r="A137" s="19" t="s">
        <v>61</v>
      </c>
      <c r="B137" s="20" t="s">
        <v>16</v>
      </c>
      <c r="C137" s="21">
        <v>1797</v>
      </c>
      <c r="D137" s="22">
        <f>ROUND(C137/18,2)</f>
        <v>99.83</v>
      </c>
      <c r="E137" s="22"/>
      <c r="F137" s="23">
        <f>SUM(D137,E138:E139)</f>
        <v>99.83</v>
      </c>
      <c r="G137" s="21">
        <v>2526</v>
      </c>
      <c r="H137" s="22">
        <f>ROUND(G137/18,2)</f>
        <v>140.33</v>
      </c>
      <c r="I137" s="22"/>
      <c r="J137" s="23">
        <f>SUM(H137,I138:I139)</f>
        <v>140.33</v>
      </c>
      <c r="K137" s="24">
        <v>570</v>
      </c>
      <c r="L137" s="22">
        <f>ROUND(K137/18,2)</f>
        <v>31.67</v>
      </c>
      <c r="M137" s="22"/>
      <c r="N137" s="23">
        <f>SUM(L137,M138:M139)</f>
        <v>31.67</v>
      </c>
      <c r="O137" s="25">
        <f>SUM(C137,G137,K137)</f>
        <v>4893</v>
      </c>
      <c r="P137" s="26">
        <f>ROUND(O137/36,2)</f>
        <v>135.92</v>
      </c>
      <c r="Q137" s="27" t="s">
        <v>23</v>
      </c>
      <c r="R137" s="28">
        <f>SUM(P137,Q138:Q139)</f>
        <v>135.92</v>
      </c>
    </row>
    <row r="138" spans="1:18" ht="21.75">
      <c r="A138" s="60"/>
      <c r="B138" s="20" t="s">
        <v>17</v>
      </c>
      <c r="C138" s="21"/>
      <c r="D138" s="22">
        <f>ROUND(C138/12,2)</f>
        <v>0</v>
      </c>
      <c r="E138" s="22">
        <f>D138*2</f>
        <v>0</v>
      </c>
      <c r="F138" s="23"/>
      <c r="G138" s="21"/>
      <c r="H138" s="22">
        <f>ROUND(G138/12,2)</f>
        <v>0</v>
      </c>
      <c r="I138" s="22">
        <f>H138*2</f>
        <v>0</v>
      </c>
      <c r="J138" s="23"/>
      <c r="K138" s="29"/>
      <c r="L138" s="22">
        <f>ROUND(K138/12,2)</f>
        <v>0</v>
      </c>
      <c r="M138" s="22">
        <f>L138*2</f>
        <v>0</v>
      </c>
      <c r="N138" s="23"/>
      <c r="O138" s="25">
        <f>SUM(C138,G138,K138)</f>
        <v>0</v>
      </c>
      <c r="P138" s="26">
        <f>ROUND(O138/24,2)</f>
        <v>0</v>
      </c>
      <c r="Q138" s="27">
        <f>P138*2</f>
        <v>0</v>
      </c>
      <c r="R138" s="28">
        <v>0</v>
      </c>
    </row>
    <row r="139" spans="1:18" ht="21.75">
      <c r="A139" s="60"/>
      <c r="B139" s="20" t="s">
        <v>18</v>
      </c>
      <c r="C139" s="21"/>
      <c r="D139" s="22">
        <f>ROUND(C139/12,2)</f>
        <v>0</v>
      </c>
      <c r="E139" s="22">
        <f>D139*2</f>
        <v>0</v>
      </c>
      <c r="F139" s="23"/>
      <c r="G139" s="21"/>
      <c r="H139" s="22">
        <f>ROUND(G139/12,2)</f>
        <v>0</v>
      </c>
      <c r="I139" s="22">
        <f>H139*2</f>
        <v>0</v>
      </c>
      <c r="J139" s="23"/>
      <c r="K139" s="29"/>
      <c r="L139" s="22">
        <f>ROUND(K139/12,2)</f>
        <v>0</v>
      </c>
      <c r="M139" s="22">
        <f>L139*2</f>
        <v>0</v>
      </c>
      <c r="N139" s="23"/>
      <c r="O139" s="59">
        <f>SUM(C139,G139,K139)</f>
        <v>0</v>
      </c>
      <c r="P139" s="26">
        <f>ROUND(O139/24,2)</f>
        <v>0</v>
      </c>
      <c r="Q139" s="27">
        <f>P139*2</f>
        <v>0</v>
      </c>
      <c r="R139" s="28">
        <v>0</v>
      </c>
    </row>
    <row r="140" spans="1:18" ht="21.75">
      <c r="A140" s="19" t="s">
        <v>62</v>
      </c>
      <c r="B140" s="20" t="s">
        <v>16</v>
      </c>
      <c r="C140" s="21">
        <v>916</v>
      </c>
      <c r="D140" s="22">
        <f>ROUND(C140/18,2)</f>
        <v>50.89</v>
      </c>
      <c r="E140" s="22"/>
      <c r="F140" s="23">
        <f>SUM(D140,E141:E142)</f>
        <v>50.89</v>
      </c>
      <c r="G140" s="21">
        <v>1069</v>
      </c>
      <c r="H140" s="22">
        <f>ROUND(G140/18,2)</f>
        <v>59.39</v>
      </c>
      <c r="I140" s="22"/>
      <c r="J140" s="23">
        <f>SUM(H140,I141:I142)</f>
        <v>59.39</v>
      </c>
      <c r="K140" s="24">
        <v>320</v>
      </c>
      <c r="L140" s="22">
        <f>ROUND(K140/18,2)</f>
        <v>17.78</v>
      </c>
      <c r="M140" s="22"/>
      <c r="N140" s="23">
        <f>SUM(L140,M141:M142)</f>
        <v>17.78</v>
      </c>
      <c r="O140" s="25">
        <f>SUM(C140,G140,K140)</f>
        <v>2305</v>
      </c>
      <c r="P140" s="26">
        <f>ROUND(O140/36,2)</f>
        <v>64.03</v>
      </c>
      <c r="Q140" s="27" t="s">
        <v>23</v>
      </c>
      <c r="R140" s="28">
        <f>SUM(P140,Q141:Q142)</f>
        <v>64.03</v>
      </c>
    </row>
    <row r="141" spans="1:18" ht="21.75">
      <c r="A141" s="60"/>
      <c r="B141" s="20" t="s">
        <v>17</v>
      </c>
      <c r="C141" s="21"/>
      <c r="D141" s="22">
        <f>ROUND(C141/12,2)</f>
        <v>0</v>
      </c>
      <c r="E141" s="22">
        <f>D141*2</f>
        <v>0</v>
      </c>
      <c r="F141" s="23"/>
      <c r="G141" s="21"/>
      <c r="H141" s="22">
        <f>ROUND(G141/12,2)</f>
        <v>0</v>
      </c>
      <c r="I141" s="22">
        <f>H141*2</f>
        <v>0</v>
      </c>
      <c r="J141" s="23"/>
      <c r="K141" s="24"/>
      <c r="L141" s="22">
        <f>ROUND(K141/12,2)</f>
        <v>0</v>
      </c>
      <c r="M141" s="22">
        <f>L141*2</f>
        <v>0</v>
      </c>
      <c r="N141" s="23"/>
      <c r="O141" s="25">
        <f>SUM(C141,G141,K141)</f>
        <v>0</v>
      </c>
      <c r="P141" s="26">
        <f>ROUND(O141/24,2)</f>
        <v>0</v>
      </c>
      <c r="Q141" s="27">
        <f>P141*2</f>
        <v>0</v>
      </c>
      <c r="R141" s="28">
        <v>0</v>
      </c>
    </row>
    <row r="142" spans="1:18" ht="21.75">
      <c r="A142" s="60"/>
      <c r="B142" s="20" t="s">
        <v>18</v>
      </c>
      <c r="C142" s="21"/>
      <c r="D142" s="22">
        <f>ROUND(C142/12,2)</f>
        <v>0</v>
      </c>
      <c r="E142" s="22">
        <f>D142*2</f>
        <v>0</v>
      </c>
      <c r="F142" s="23"/>
      <c r="G142" s="21"/>
      <c r="H142" s="22">
        <f>ROUND(G142/12,2)</f>
        <v>0</v>
      </c>
      <c r="I142" s="22">
        <f>H142*2</f>
        <v>0</v>
      </c>
      <c r="J142" s="23"/>
      <c r="K142" s="29"/>
      <c r="L142" s="22">
        <f>ROUND(K142/12,2)</f>
        <v>0</v>
      </c>
      <c r="M142" s="22">
        <f>L142*2</f>
        <v>0</v>
      </c>
      <c r="N142" s="23"/>
      <c r="O142" s="59">
        <f>SUM(C142,G142,K142)</f>
        <v>0</v>
      </c>
      <c r="P142" s="26">
        <f>ROUND(O142/24,2)</f>
        <v>0</v>
      </c>
      <c r="Q142" s="27">
        <f>P142*2</f>
        <v>0</v>
      </c>
      <c r="R142" s="28">
        <v>0</v>
      </c>
    </row>
    <row r="143" spans="1:18" ht="21.75">
      <c r="A143" s="19" t="s">
        <v>63</v>
      </c>
      <c r="B143" s="20" t="s">
        <v>16</v>
      </c>
      <c r="C143" s="21">
        <v>1220</v>
      </c>
      <c r="D143" s="22">
        <f>ROUND(C143/18,2)</f>
        <v>67.78</v>
      </c>
      <c r="E143" s="22"/>
      <c r="F143" s="23">
        <f>SUM(D143,E144:E145)</f>
        <v>174.78</v>
      </c>
      <c r="G143" s="21">
        <v>1631</v>
      </c>
      <c r="H143" s="22">
        <f>ROUND(G143/18,2)</f>
        <v>90.61</v>
      </c>
      <c r="I143" s="22"/>
      <c r="J143" s="23">
        <f>SUM(H143,I144:I145)</f>
        <v>180.11</v>
      </c>
      <c r="K143" s="24">
        <v>1216</v>
      </c>
      <c r="L143" s="22">
        <f>ROUND(K143/18,2)</f>
        <v>67.56</v>
      </c>
      <c r="M143" s="22"/>
      <c r="N143" s="23">
        <f>SUM(L143,M144:M145)</f>
        <v>89.06</v>
      </c>
      <c r="O143" s="25">
        <f>SUM(C143,G143,K143)</f>
        <v>4067</v>
      </c>
      <c r="P143" s="26">
        <f>ROUND(O143/36,2)</f>
        <v>112.97</v>
      </c>
      <c r="Q143" s="27" t="s">
        <v>23</v>
      </c>
      <c r="R143" s="28">
        <f>SUM(P143,Q144:Q145)</f>
        <v>221.97</v>
      </c>
    </row>
    <row r="144" spans="1:18" ht="21.75">
      <c r="A144" s="60"/>
      <c r="B144" s="20" t="s">
        <v>17</v>
      </c>
      <c r="C144" s="21">
        <v>642</v>
      </c>
      <c r="D144" s="22">
        <f>ROUND(C144/12,2)</f>
        <v>53.5</v>
      </c>
      <c r="E144" s="22">
        <f>D144*2</f>
        <v>107</v>
      </c>
      <c r="F144" s="23"/>
      <c r="G144" s="21">
        <v>537</v>
      </c>
      <c r="H144" s="22">
        <f>ROUND(G144/12,2)</f>
        <v>44.75</v>
      </c>
      <c r="I144" s="22">
        <f>H144*2</f>
        <v>89.5</v>
      </c>
      <c r="J144" s="23"/>
      <c r="K144" s="29">
        <v>129</v>
      </c>
      <c r="L144" s="22">
        <f>ROUND(K144/12,2)</f>
        <v>10.75</v>
      </c>
      <c r="M144" s="22">
        <f>L144*2</f>
        <v>21.5</v>
      </c>
      <c r="N144" s="23"/>
      <c r="O144" s="25">
        <f>SUM(C144,G144,K144)</f>
        <v>1308</v>
      </c>
      <c r="P144" s="26">
        <f>ROUND(O144/24,2)</f>
        <v>54.5</v>
      </c>
      <c r="Q144" s="27">
        <f>P144*2</f>
        <v>109</v>
      </c>
      <c r="R144" s="28">
        <v>0</v>
      </c>
    </row>
    <row r="145" spans="1:18" ht="21.75">
      <c r="A145" s="60"/>
      <c r="B145" s="20" t="s">
        <v>18</v>
      </c>
      <c r="C145" s="21"/>
      <c r="D145" s="22">
        <f>ROUND(C145/12,2)</f>
        <v>0</v>
      </c>
      <c r="E145" s="22">
        <f>D145*2</f>
        <v>0</v>
      </c>
      <c r="F145" s="23"/>
      <c r="G145" s="21"/>
      <c r="H145" s="22">
        <f>ROUND(G145/12,2)</f>
        <v>0</v>
      </c>
      <c r="I145" s="22">
        <f>H145*2</f>
        <v>0</v>
      </c>
      <c r="J145" s="23"/>
      <c r="K145" s="29"/>
      <c r="L145" s="22">
        <f>ROUND(K145/12,2)</f>
        <v>0</v>
      </c>
      <c r="M145" s="22">
        <f>L145*2</f>
        <v>0</v>
      </c>
      <c r="N145" s="23"/>
      <c r="O145" s="59">
        <f>SUM(C145,G145,K145)</f>
        <v>0</v>
      </c>
      <c r="P145" s="26">
        <f>ROUND(O145/24,2)</f>
        <v>0</v>
      </c>
      <c r="Q145" s="27">
        <f>P145*2</f>
        <v>0</v>
      </c>
      <c r="R145" s="28">
        <v>0</v>
      </c>
    </row>
    <row r="146" spans="1:18" ht="21.75">
      <c r="A146" s="61" t="s">
        <v>39</v>
      </c>
      <c r="B146" s="20" t="s">
        <v>16</v>
      </c>
      <c r="C146" s="21">
        <f>SUM(C128,C131,C134,C137,C140,C143)</f>
        <v>12163</v>
      </c>
      <c r="D146" s="22">
        <f>ROUND(C146/18,2)</f>
        <v>675.72</v>
      </c>
      <c r="E146" s="22"/>
      <c r="F146" s="23">
        <f>SUM(D146,E147:E148)</f>
        <v>898.72</v>
      </c>
      <c r="G146" s="21">
        <f>SUM(G128,G131,G134,G137,G140,G143)</f>
        <v>12438</v>
      </c>
      <c r="H146" s="22">
        <f>ROUND(G146/18,2)</f>
        <v>691</v>
      </c>
      <c r="I146" s="22"/>
      <c r="J146" s="23">
        <f>SUM(H146,I147:I148)</f>
        <v>918.5</v>
      </c>
      <c r="K146" s="21">
        <f>SUM(K128,K131,K134,K137,K140,K143)</f>
        <v>7480</v>
      </c>
      <c r="L146" s="22">
        <f>ROUND(K146/18,2)</f>
        <v>415.56</v>
      </c>
      <c r="M146" s="22"/>
      <c r="N146" s="23">
        <f>SUM(L146,M147:M148)</f>
        <v>453.56</v>
      </c>
      <c r="O146" s="25">
        <f>SUM(C146,G146,K146)</f>
        <v>32081</v>
      </c>
      <c r="P146" s="26">
        <f>ROUND(O146/36,2)</f>
        <v>891.14</v>
      </c>
      <c r="Q146" s="27" t="s">
        <v>23</v>
      </c>
      <c r="R146" s="28">
        <f>SUM(P146,Q147:Q148)</f>
        <v>1135.4</v>
      </c>
    </row>
    <row r="147" spans="1:18" ht="21.75">
      <c r="A147" s="60"/>
      <c r="B147" s="20" t="s">
        <v>17</v>
      </c>
      <c r="C147" s="21">
        <f>SUM(C129,C132,C135,C138,C141,C144)</f>
        <v>1338</v>
      </c>
      <c r="D147" s="22">
        <f>ROUND(C147/12,2)</f>
        <v>111.5</v>
      </c>
      <c r="E147" s="22">
        <f>D147*2</f>
        <v>223</v>
      </c>
      <c r="F147" s="23"/>
      <c r="G147" s="21">
        <f>SUM(G129,G132,G135,G138,G141,G144)</f>
        <v>1365</v>
      </c>
      <c r="H147" s="22">
        <f>ROUND(G147/12,2)</f>
        <v>113.75</v>
      </c>
      <c r="I147" s="22">
        <f>H147*2</f>
        <v>227.5</v>
      </c>
      <c r="J147" s="23"/>
      <c r="K147" s="21">
        <f>SUM(K129,K132,K135,K138,K141,K144)</f>
        <v>228</v>
      </c>
      <c r="L147" s="22">
        <f>ROUND(K147/12,2)</f>
        <v>19</v>
      </c>
      <c r="M147" s="22">
        <f>L147*2</f>
        <v>38</v>
      </c>
      <c r="N147" s="23"/>
      <c r="O147" s="25">
        <f>SUM(C147,G147,K147)</f>
        <v>2931</v>
      </c>
      <c r="P147" s="26">
        <f>ROUND(O147/24,2)</f>
        <v>122.13</v>
      </c>
      <c r="Q147" s="27">
        <f>P147*2</f>
        <v>244.26</v>
      </c>
      <c r="R147" s="28">
        <v>0</v>
      </c>
    </row>
    <row r="148" spans="1:18" ht="22.5" thickBot="1">
      <c r="A148" s="62"/>
      <c r="B148" s="31" t="s">
        <v>18</v>
      </c>
      <c r="C148" s="32">
        <f>SUM(C130,C133,C136,C139,C142,C145)</f>
        <v>0</v>
      </c>
      <c r="D148" s="33">
        <f>ROUND(C148/12,2)</f>
        <v>0</v>
      </c>
      <c r="E148" s="33">
        <f>D148*2</f>
        <v>0</v>
      </c>
      <c r="F148" s="34"/>
      <c r="G148" s="32">
        <f>SUM(G130,G133,G136,G139,G142,G145)</f>
        <v>0</v>
      </c>
      <c r="H148" s="33">
        <f>ROUND(G148/12,2)</f>
        <v>0</v>
      </c>
      <c r="I148" s="33">
        <f>H148*2</f>
        <v>0</v>
      </c>
      <c r="J148" s="34"/>
      <c r="K148" s="32">
        <f>SUM(K130,K133,K136,K139,K142,K145)</f>
        <v>0</v>
      </c>
      <c r="L148" s="33">
        <f>ROUND(K148/12,2)</f>
        <v>0</v>
      </c>
      <c r="M148" s="33">
        <f>L148*2</f>
        <v>0</v>
      </c>
      <c r="N148" s="34"/>
      <c r="O148" s="63">
        <f>SUM(C148,G148,K148)</f>
        <v>0</v>
      </c>
      <c r="P148" s="38">
        <f>ROUND(O148/24,2)</f>
        <v>0</v>
      </c>
      <c r="Q148" s="38">
        <f>P148*2</f>
        <v>0</v>
      </c>
      <c r="R148" s="39">
        <v>0</v>
      </c>
    </row>
    <row r="149" spans="1:18" ht="21.75">
      <c r="A149" s="40" t="s">
        <v>64</v>
      </c>
      <c r="B149" s="55"/>
      <c r="C149" s="42"/>
      <c r="D149" s="43"/>
      <c r="E149" s="43"/>
      <c r="F149" s="44"/>
      <c r="G149" s="42"/>
      <c r="H149" s="43"/>
      <c r="I149" s="45"/>
      <c r="J149" s="44"/>
      <c r="K149" s="64"/>
      <c r="L149" s="43"/>
      <c r="M149" s="45"/>
      <c r="N149" s="44"/>
      <c r="O149" s="65"/>
      <c r="P149" s="53"/>
      <c r="Q149" s="53"/>
      <c r="R149" s="50"/>
    </row>
    <row r="150" spans="1:18" ht="21.75">
      <c r="A150" s="19" t="s">
        <v>15</v>
      </c>
      <c r="B150" s="20" t="s">
        <v>16</v>
      </c>
      <c r="C150" s="21">
        <v>9232</v>
      </c>
      <c r="D150" s="22">
        <f>ROUND(C150/18,2)</f>
        <v>512.89</v>
      </c>
      <c r="E150" s="22"/>
      <c r="F150" s="23">
        <f>SUM(D150,E151:E152)</f>
        <v>565.99</v>
      </c>
      <c r="G150" s="21">
        <v>3355</v>
      </c>
      <c r="H150" s="22">
        <f>ROUND(G150/18,2)</f>
        <v>186.39</v>
      </c>
      <c r="I150" s="22"/>
      <c r="J150" s="23">
        <f>SUM(H150,I151:I152)</f>
        <v>246.23999999999998</v>
      </c>
      <c r="K150" s="21">
        <v>1726</v>
      </c>
      <c r="L150" s="22">
        <f>ROUND(K150/18,2)</f>
        <v>95.89</v>
      </c>
      <c r="M150" s="22"/>
      <c r="N150" s="23">
        <f>SUM(L150,M151:M152)</f>
        <v>95.89</v>
      </c>
      <c r="O150" s="25">
        <f>SUM(C150,G150,K150)</f>
        <v>14313</v>
      </c>
      <c r="P150" s="26">
        <f>ROUND(O150/36,2)</f>
        <v>397.58</v>
      </c>
      <c r="Q150" s="27" t="s">
        <v>23</v>
      </c>
      <c r="R150" s="28">
        <f>SUM(P150,Q151:Q152)</f>
        <v>454.06399999999996</v>
      </c>
    </row>
    <row r="151" spans="1:18" ht="21.75">
      <c r="A151" s="60"/>
      <c r="B151" s="20" t="s">
        <v>17</v>
      </c>
      <c r="C151" s="21">
        <v>354</v>
      </c>
      <c r="D151" s="22">
        <f>ROUND(C151/12,2)</f>
        <v>29.5</v>
      </c>
      <c r="E151" s="22">
        <f>D151*1.8</f>
        <v>53.1</v>
      </c>
      <c r="F151" s="23"/>
      <c r="G151" s="21">
        <v>399</v>
      </c>
      <c r="H151" s="22">
        <f>ROUND(G151/12,2)</f>
        <v>33.25</v>
      </c>
      <c r="I151" s="22">
        <f>H151*1.8</f>
        <v>59.85</v>
      </c>
      <c r="J151" s="23"/>
      <c r="K151" s="21"/>
      <c r="L151" s="22">
        <f>ROUND(K151/12,2)</f>
        <v>0</v>
      </c>
      <c r="M151" s="22">
        <f>L151*1.8</f>
        <v>0</v>
      </c>
      <c r="N151" s="23"/>
      <c r="O151" s="59">
        <f>SUM(C151,G151,K151)</f>
        <v>753</v>
      </c>
      <c r="P151" s="27">
        <f>ROUND(O151/24,2)</f>
        <v>31.38</v>
      </c>
      <c r="Q151" s="27">
        <f>P151*1.8</f>
        <v>56.484</v>
      </c>
      <c r="R151" s="28">
        <v>0</v>
      </c>
    </row>
    <row r="152" spans="1:18" ht="22.5" thickBot="1">
      <c r="A152" s="62"/>
      <c r="B152" s="31" t="s">
        <v>18</v>
      </c>
      <c r="C152" s="70"/>
      <c r="D152" s="33">
        <f>ROUND(C152/12,2)</f>
        <v>0</v>
      </c>
      <c r="E152" s="33">
        <f>D152*1.8</f>
        <v>0</v>
      </c>
      <c r="F152" s="34"/>
      <c r="G152" s="70"/>
      <c r="H152" s="33">
        <f>ROUND(G152/12,2)</f>
        <v>0</v>
      </c>
      <c r="I152" s="33">
        <f>H152*1.8</f>
        <v>0</v>
      </c>
      <c r="J152" s="34"/>
      <c r="K152" s="70"/>
      <c r="L152" s="33">
        <f>ROUND(K152/12,2)</f>
        <v>0</v>
      </c>
      <c r="M152" s="33">
        <f>L152*1.8</f>
        <v>0</v>
      </c>
      <c r="N152" s="34"/>
      <c r="O152" s="63">
        <f>SUM(C152,G152,K152)</f>
        <v>0</v>
      </c>
      <c r="P152" s="38">
        <f>ROUND(O152/24,2)</f>
        <v>0</v>
      </c>
      <c r="Q152" s="38">
        <f>P152*1.8</f>
        <v>0</v>
      </c>
      <c r="R152" s="39">
        <v>0</v>
      </c>
    </row>
    <row r="153" spans="1:18" ht="21.75">
      <c r="A153" s="40" t="s">
        <v>65</v>
      </c>
      <c r="B153" s="55"/>
      <c r="C153" s="42"/>
      <c r="D153" s="43"/>
      <c r="E153" s="43"/>
      <c r="F153" s="44"/>
      <c r="G153" s="42"/>
      <c r="H153" s="43"/>
      <c r="I153" s="45"/>
      <c r="J153" s="44"/>
      <c r="K153" s="51"/>
      <c r="L153" s="43"/>
      <c r="M153" s="43"/>
      <c r="N153" s="44"/>
      <c r="O153" s="52"/>
      <c r="P153" s="53"/>
      <c r="Q153" s="49"/>
      <c r="R153" s="50"/>
    </row>
    <row r="154" spans="1:18" ht="21.75">
      <c r="A154" s="19" t="s">
        <v>66</v>
      </c>
      <c r="B154" s="20" t="s">
        <v>16</v>
      </c>
      <c r="C154" s="21">
        <v>1542</v>
      </c>
      <c r="D154" s="22">
        <f>ROUND(C154/18,2)</f>
        <v>85.67</v>
      </c>
      <c r="E154" s="22"/>
      <c r="F154" s="23">
        <f>SUM(D154,E155:E157)</f>
        <v>134.79500000000002</v>
      </c>
      <c r="G154" s="21">
        <v>1121</v>
      </c>
      <c r="H154" s="22">
        <f>ROUND(G154/18,2)</f>
        <v>62.28</v>
      </c>
      <c r="I154" s="22"/>
      <c r="J154" s="23">
        <f>SUM(H154,I155:I157)</f>
        <v>103.41</v>
      </c>
      <c r="K154" s="24">
        <v>131</v>
      </c>
      <c r="L154" s="22">
        <f>ROUND(K154/18,2)</f>
        <v>7.28</v>
      </c>
      <c r="M154" s="22"/>
      <c r="N154" s="23">
        <f>SUM(L154,M155:M157)</f>
        <v>18.785</v>
      </c>
      <c r="O154" s="25">
        <f>SUM(C154,G154,K154)</f>
        <v>2794</v>
      </c>
      <c r="P154" s="26">
        <f>ROUND(O154/36,2)</f>
        <v>77.61</v>
      </c>
      <c r="Q154" s="27" t="s">
        <v>23</v>
      </c>
      <c r="R154" s="28">
        <f>SUM(P154,Q155:Q157)</f>
        <v>128.49</v>
      </c>
    </row>
    <row r="155" spans="1:18" ht="21.75">
      <c r="A155" s="60"/>
      <c r="B155" s="20" t="s">
        <v>67</v>
      </c>
      <c r="C155" s="21"/>
      <c r="D155" s="22">
        <f>ROUND(C155/12,2)</f>
        <v>0</v>
      </c>
      <c r="E155" s="22">
        <f>D155*1.5</f>
        <v>0</v>
      </c>
      <c r="F155" s="23"/>
      <c r="G155" s="21"/>
      <c r="H155" s="22">
        <f>ROUND(G155/12,2)</f>
        <v>0</v>
      </c>
      <c r="I155" s="22">
        <f>H155*1.5</f>
        <v>0</v>
      </c>
      <c r="J155" s="23"/>
      <c r="K155" s="29"/>
      <c r="L155" s="22">
        <f>ROUND(K155/12,2)</f>
        <v>0</v>
      </c>
      <c r="M155" s="22">
        <f>L155*1.5</f>
        <v>0</v>
      </c>
      <c r="N155" s="23"/>
      <c r="O155" s="25">
        <f>SUM(C155,G155,K155)</f>
        <v>0</v>
      </c>
      <c r="P155" s="26">
        <f>ROUND(O155/24,2)</f>
        <v>0</v>
      </c>
      <c r="Q155" s="27">
        <f>P155*1.5</f>
        <v>0</v>
      </c>
      <c r="R155" s="28">
        <v>0</v>
      </c>
    </row>
    <row r="156" spans="1:18" ht="21.75">
      <c r="A156" s="60"/>
      <c r="B156" s="20" t="s">
        <v>17</v>
      </c>
      <c r="C156" s="21">
        <v>393</v>
      </c>
      <c r="D156" s="22">
        <f>ROUND(C156/12,2)</f>
        <v>32.75</v>
      </c>
      <c r="E156" s="22">
        <f>D156*1.5</f>
        <v>49.125</v>
      </c>
      <c r="F156" s="23"/>
      <c r="G156" s="21">
        <v>329</v>
      </c>
      <c r="H156" s="22">
        <f>ROUND(G156/12,2)</f>
        <v>27.42</v>
      </c>
      <c r="I156" s="22">
        <f>H156*1.5</f>
        <v>41.13</v>
      </c>
      <c r="J156" s="23"/>
      <c r="K156" s="29">
        <v>92</v>
      </c>
      <c r="L156" s="22">
        <f>ROUND(K156/12,2)</f>
        <v>7.67</v>
      </c>
      <c r="M156" s="22">
        <f>L156*1.5</f>
        <v>11.504999999999999</v>
      </c>
      <c r="N156" s="23"/>
      <c r="O156" s="25">
        <f>SUM(C156,G156,K156)</f>
        <v>814</v>
      </c>
      <c r="P156" s="26">
        <f>ROUND(O156/24,2)</f>
        <v>33.92</v>
      </c>
      <c r="Q156" s="27">
        <f>P156*1.5</f>
        <v>50.88</v>
      </c>
      <c r="R156" s="28">
        <v>0</v>
      </c>
    </row>
    <row r="157" spans="1:18" ht="21.75">
      <c r="A157" s="60"/>
      <c r="B157" s="20" t="s">
        <v>18</v>
      </c>
      <c r="C157" s="21"/>
      <c r="D157" s="22">
        <f>ROUND(C157/12,2)</f>
        <v>0</v>
      </c>
      <c r="E157" s="22">
        <f>D157*1.5</f>
        <v>0</v>
      </c>
      <c r="F157" s="23"/>
      <c r="G157" s="21"/>
      <c r="H157" s="22">
        <f>ROUND(G157/12,2)</f>
        <v>0</v>
      </c>
      <c r="I157" s="22">
        <f>H157*1.5</f>
        <v>0</v>
      </c>
      <c r="J157" s="23"/>
      <c r="K157" s="29"/>
      <c r="L157" s="22">
        <f>ROUND(K157/12,2)</f>
        <v>0</v>
      </c>
      <c r="M157" s="22">
        <f>L157*1.5</f>
        <v>0</v>
      </c>
      <c r="N157" s="23"/>
      <c r="O157" s="25">
        <f>SUM(C157,G157,K157)</f>
        <v>0</v>
      </c>
      <c r="P157" s="26">
        <f>ROUND(O157/24,2)</f>
        <v>0</v>
      </c>
      <c r="Q157" s="27">
        <f>P157*1.5</f>
        <v>0</v>
      </c>
      <c r="R157" s="28">
        <v>0</v>
      </c>
    </row>
    <row r="158" spans="1:18" ht="21.75">
      <c r="A158" s="19" t="s">
        <v>68</v>
      </c>
      <c r="B158" s="20" t="s">
        <v>16</v>
      </c>
      <c r="C158" s="21">
        <v>885</v>
      </c>
      <c r="D158" s="22">
        <f>ROUND(C158/18,2)</f>
        <v>49.17</v>
      </c>
      <c r="E158" s="22"/>
      <c r="F158" s="23">
        <f>SUM(D158,E159:E161)</f>
        <v>368.925</v>
      </c>
      <c r="G158" s="21">
        <v>2281</v>
      </c>
      <c r="H158" s="22">
        <f>ROUND(G158/18,2)</f>
        <v>126.72</v>
      </c>
      <c r="I158" s="22"/>
      <c r="J158" s="23">
        <f>SUM(H158,I159:I161)</f>
        <v>297.6</v>
      </c>
      <c r="K158" s="24">
        <v>697</v>
      </c>
      <c r="L158" s="22">
        <f>ROUND(K158/18,2)</f>
        <v>38.72</v>
      </c>
      <c r="M158" s="22"/>
      <c r="N158" s="23">
        <f>SUM(L158,M159:M161)</f>
        <v>227.72</v>
      </c>
      <c r="O158" s="25">
        <f>SUM(C158,G158,K158)</f>
        <v>3863</v>
      </c>
      <c r="P158" s="26">
        <f>ROUND(O158/36,2)</f>
        <v>107.31</v>
      </c>
      <c r="Q158" s="27" t="s">
        <v>23</v>
      </c>
      <c r="R158" s="28">
        <f>SUM(P158,Q159:Q161)</f>
        <v>447.12</v>
      </c>
    </row>
    <row r="159" spans="1:18" ht="21.75">
      <c r="A159" s="60"/>
      <c r="B159" s="20" t="s">
        <v>67</v>
      </c>
      <c r="C159" s="21"/>
      <c r="D159" s="22">
        <f>ROUND(C159/12,2)</f>
        <v>0</v>
      </c>
      <c r="E159" s="22">
        <f>D159*1.5</f>
        <v>0</v>
      </c>
      <c r="F159" s="23"/>
      <c r="G159" s="21"/>
      <c r="H159" s="22">
        <f>ROUND(G159/12,2)</f>
        <v>0</v>
      </c>
      <c r="I159" s="22">
        <f>H159*1.5</f>
        <v>0</v>
      </c>
      <c r="J159" s="23"/>
      <c r="K159" s="29"/>
      <c r="L159" s="22">
        <f>ROUND(K159/12,2)</f>
        <v>0</v>
      </c>
      <c r="M159" s="22">
        <f>L159*1.5</f>
        <v>0</v>
      </c>
      <c r="N159" s="23"/>
      <c r="O159" s="25">
        <f>SUM(C159,G159,K159)</f>
        <v>0</v>
      </c>
      <c r="P159" s="26">
        <f>ROUND(O159/24,2)</f>
        <v>0</v>
      </c>
      <c r="Q159" s="27">
        <f>P159*1.5</f>
        <v>0</v>
      </c>
      <c r="R159" s="28">
        <v>0</v>
      </c>
    </row>
    <row r="160" spans="1:18" ht="21.75">
      <c r="A160" s="60"/>
      <c r="B160" s="20" t="s">
        <v>17</v>
      </c>
      <c r="C160" s="21">
        <v>2558</v>
      </c>
      <c r="D160" s="22">
        <f>ROUND(C160/12,2)</f>
        <v>213.17</v>
      </c>
      <c r="E160" s="22">
        <f>D160*1.5</f>
        <v>319.755</v>
      </c>
      <c r="F160" s="23"/>
      <c r="G160" s="21">
        <v>1367</v>
      </c>
      <c r="H160" s="22">
        <f>ROUND(G160/12,2)</f>
        <v>113.92</v>
      </c>
      <c r="I160" s="22">
        <f>H160*1.5</f>
        <v>170.88</v>
      </c>
      <c r="J160" s="23"/>
      <c r="K160" s="24">
        <v>1512</v>
      </c>
      <c r="L160" s="22">
        <f>ROUND(K160/12,2)</f>
        <v>126</v>
      </c>
      <c r="M160" s="22">
        <f>L160*1.5</f>
        <v>189</v>
      </c>
      <c r="N160" s="23"/>
      <c r="O160" s="25">
        <f>SUM(C160,G160,K160)</f>
        <v>5437</v>
      </c>
      <c r="P160" s="26">
        <f>ROUND(O160/24,2)</f>
        <v>226.54</v>
      </c>
      <c r="Q160" s="27">
        <f>P160*1.5</f>
        <v>339.81</v>
      </c>
      <c r="R160" s="28">
        <v>0</v>
      </c>
    </row>
    <row r="161" spans="1:18" ht="21.75">
      <c r="A161" s="60"/>
      <c r="B161" s="20" t="s">
        <v>18</v>
      </c>
      <c r="C161" s="21"/>
      <c r="D161" s="22">
        <f>ROUND(C161/12,2)</f>
        <v>0</v>
      </c>
      <c r="E161" s="22">
        <f>D161*1.5</f>
        <v>0</v>
      </c>
      <c r="F161" s="23"/>
      <c r="G161" s="21"/>
      <c r="H161" s="22">
        <f>ROUND(G161/12,2)</f>
        <v>0</v>
      </c>
      <c r="I161" s="22">
        <f>H161*1.5</f>
        <v>0</v>
      </c>
      <c r="J161" s="23"/>
      <c r="K161" s="24"/>
      <c r="L161" s="22">
        <f>ROUND(K161/12,2)</f>
        <v>0</v>
      </c>
      <c r="M161" s="22">
        <f>L161*1.5</f>
        <v>0</v>
      </c>
      <c r="N161" s="23"/>
      <c r="O161" s="25">
        <f>SUM(C161,G161,K161)</f>
        <v>0</v>
      </c>
      <c r="P161" s="26">
        <f>ROUND(O161/24,2)</f>
        <v>0</v>
      </c>
      <c r="Q161" s="27">
        <f>P161*1.5</f>
        <v>0</v>
      </c>
      <c r="R161" s="28">
        <v>0</v>
      </c>
    </row>
    <row r="162" spans="1:18" ht="21.75">
      <c r="A162" s="19" t="s">
        <v>69</v>
      </c>
      <c r="B162" s="20" t="s">
        <v>16</v>
      </c>
      <c r="C162" s="21">
        <v>837</v>
      </c>
      <c r="D162" s="22">
        <f>ROUND(C162/18,2)</f>
        <v>46.5</v>
      </c>
      <c r="E162" s="22"/>
      <c r="F162" s="23">
        <f>SUM(D162,E163:E165)</f>
        <v>67.5</v>
      </c>
      <c r="G162" s="21">
        <v>618</v>
      </c>
      <c r="H162" s="22">
        <f>ROUND(G162/18,2)</f>
        <v>34.33</v>
      </c>
      <c r="I162" s="22"/>
      <c r="J162" s="23">
        <f>SUM(H162,I163:I165)</f>
        <v>140.82999999999998</v>
      </c>
      <c r="K162" s="24">
        <v>442</v>
      </c>
      <c r="L162" s="22">
        <f>ROUND(K162/18,2)</f>
        <v>24.56</v>
      </c>
      <c r="M162" s="22"/>
      <c r="N162" s="23">
        <f>SUM(L162,M163:M165)</f>
        <v>97.94</v>
      </c>
      <c r="O162" s="25">
        <f>SUM(C162,G162,K162)</f>
        <v>1897</v>
      </c>
      <c r="P162" s="26">
        <f>ROUND(O162/36,2)</f>
        <v>52.69</v>
      </c>
      <c r="Q162" s="27" t="s">
        <v>23</v>
      </c>
      <c r="R162" s="28">
        <f>SUM(P162,Q163:Q165)</f>
        <v>153.13</v>
      </c>
    </row>
    <row r="163" spans="1:18" ht="21.75">
      <c r="A163" s="60"/>
      <c r="B163" s="20" t="s">
        <v>67</v>
      </c>
      <c r="C163" s="21"/>
      <c r="D163" s="22">
        <f>ROUND(C163/12,2)</f>
        <v>0</v>
      </c>
      <c r="E163" s="22">
        <f>D163*1.5</f>
        <v>0</v>
      </c>
      <c r="F163" s="23"/>
      <c r="G163" s="21"/>
      <c r="H163" s="22">
        <f>ROUND(G163/12,2)</f>
        <v>0</v>
      </c>
      <c r="I163" s="22">
        <f>H163*1.5</f>
        <v>0</v>
      </c>
      <c r="J163" s="23"/>
      <c r="K163" s="29"/>
      <c r="L163" s="22">
        <f>ROUND(K163/12,2)</f>
        <v>0</v>
      </c>
      <c r="M163" s="22">
        <f>L163*1.5</f>
        <v>0</v>
      </c>
      <c r="N163" s="23"/>
      <c r="O163" s="25">
        <f>SUM(C163,G163,K163)</f>
        <v>0</v>
      </c>
      <c r="P163" s="26">
        <f>ROUND(O163/24,2)</f>
        <v>0</v>
      </c>
      <c r="Q163" s="27">
        <f>P163*1.5</f>
        <v>0</v>
      </c>
      <c r="R163" s="28">
        <v>0</v>
      </c>
    </row>
    <row r="164" spans="1:18" ht="21.75">
      <c r="A164" s="60"/>
      <c r="B164" s="20" t="s">
        <v>17</v>
      </c>
      <c r="C164" s="21">
        <v>168</v>
      </c>
      <c r="D164" s="22">
        <f>ROUND(C164/12,2)</f>
        <v>14</v>
      </c>
      <c r="E164" s="22">
        <f>D164*1.5</f>
        <v>21</v>
      </c>
      <c r="F164" s="23"/>
      <c r="G164" s="21">
        <v>852</v>
      </c>
      <c r="H164" s="22">
        <f>ROUND(G164/12,2)</f>
        <v>71</v>
      </c>
      <c r="I164" s="22">
        <f>H164*1.5</f>
        <v>106.5</v>
      </c>
      <c r="J164" s="23"/>
      <c r="K164" s="29">
        <v>587</v>
      </c>
      <c r="L164" s="22">
        <f>ROUND(K164/12,2)</f>
        <v>48.92</v>
      </c>
      <c r="M164" s="22">
        <f>L164*1.5</f>
        <v>73.38</v>
      </c>
      <c r="N164" s="23"/>
      <c r="O164" s="25">
        <f>SUM(C164,G164,K164)</f>
        <v>1607</v>
      </c>
      <c r="P164" s="26">
        <f>ROUND(O164/24,2)</f>
        <v>66.96</v>
      </c>
      <c r="Q164" s="27">
        <f>P164*1.5</f>
        <v>100.44</v>
      </c>
      <c r="R164" s="28">
        <v>0</v>
      </c>
    </row>
    <row r="165" spans="1:18" ht="21.75">
      <c r="A165" s="60"/>
      <c r="B165" s="20" t="s">
        <v>18</v>
      </c>
      <c r="C165" s="21"/>
      <c r="D165" s="22">
        <f>ROUND(C165/12,2)</f>
        <v>0</v>
      </c>
      <c r="E165" s="22">
        <f>D165*1.5</f>
        <v>0</v>
      </c>
      <c r="F165" s="23"/>
      <c r="G165" s="21"/>
      <c r="H165" s="22">
        <f>ROUND(G165/12,2)</f>
        <v>0</v>
      </c>
      <c r="I165" s="22">
        <f>H165*1.5</f>
        <v>0</v>
      </c>
      <c r="J165" s="23"/>
      <c r="K165" s="29"/>
      <c r="L165" s="22">
        <f>ROUND(K165/12,2)</f>
        <v>0</v>
      </c>
      <c r="M165" s="22">
        <f>L165*1.5</f>
        <v>0</v>
      </c>
      <c r="N165" s="23"/>
      <c r="O165" s="25">
        <f>SUM(C165,G165,K165)</f>
        <v>0</v>
      </c>
      <c r="P165" s="26">
        <f>ROUND(O165/24,2)</f>
        <v>0</v>
      </c>
      <c r="Q165" s="27">
        <f>P165*1.5</f>
        <v>0</v>
      </c>
      <c r="R165" s="28">
        <v>0</v>
      </c>
    </row>
    <row r="166" spans="1:18" ht="21.75">
      <c r="A166" s="19" t="s">
        <v>70</v>
      </c>
      <c r="B166" s="20" t="s">
        <v>16</v>
      </c>
      <c r="C166" s="21">
        <v>5568</v>
      </c>
      <c r="D166" s="22">
        <f>ROUND(C166/18,2)</f>
        <v>309.33</v>
      </c>
      <c r="E166" s="22"/>
      <c r="F166" s="23">
        <f>SUM(D166,E167:E169)</f>
        <v>329.835</v>
      </c>
      <c r="G166" s="21">
        <v>5055</v>
      </c>
      <c r="H166" s="22">
        <f>ROUND(G166/18,2)</f>
        <v>280.83</v>
      </c>
      <c r="I166" s="22"/>
      <c r="J166" s="23">
        <f>SUM(H166,I167:I169)</f>
        <v>315.33</v>
      </c>
      <c r="K166" s="29">
        <v>4988</v>
      </c>
      <c r="L166" s="22">
        <f>ROUND(K166/18,2)</f>
        <v>277.11</v>
      </c>
      <c r="M166" s="22"/>
      <c r="N166" s="23">
        <f>SUM(L166,M167:M169)</f>
        <v>282.105</v>
      </c>
      <c r="O166" s="25">
        <f>SUM(C166,G166,K166)</f>
        <v>15611</v>
      </c>
      <c r="P166" s="26">
        <f>ROUND(O166/36,2)</f>
        <v>433.64</v>
      </c>
      <c r="Q166" s="27" t="s">
        <v>23</v>
      </c>
      <c r="R166" s="28">
        <f>SUM(P166,Q167:Q169)</f>
        <v>463.64</v>
      </c>
    </row>
    <row r="167" spans="1:18" ht="21.75">
      <c r="A167" s="60"/>
      <c r="B167" s="20" t="s">
        <v>67</v>
      </c>
      <c r="C167" s="21"/>
      <c r="D167" s="22">
        <f>ROUND(C167/12,2)</f>
        <v>0</v>
      </c>
      <c r="E167" s="22">
        <f>D167*1.5</f>
        <v>0</v>
      </c>
      <c r="F167" s="23"/>
      <c r="G167" s="21"/>
      <c r="H167" s="22">
        <f>ROUND(G167/12,2)</f>
        <v>0</v>
      </c>
      <c r="I167" s="22">
        <f>H167*1.5</f>
        <v>0</v>
      </c>
      <c r="J167" s="23"/>
      <c r="K167" s="29"/>
      <c r="L167" s="22">
        <f>ROUND(K167/12,2)</f>
        <v>0</v>
      </c>
      <c r="M167" s="22">
        <f>L167*1.5</f>
        <v>0</v>
      </c>
      <c r="N167" s="23"/>
      <c r="O167" s="25">
        <f>SUM(C167,G167,K167)</f>
        <v>0</v>
      </c>
      <c r="P167" s="26">
        <f>ROUND(O167/24,2)</f>
        <v>0</v>
      </c>
      <c r="Q167" s="27">
        <f>P167*1.5</f>
        <v>0</v>
      </c>
      <c r="R167" s="28">
        <v>0</v>
      </c>
    </row>
    <row r="168" spans="1:18" ht="21.75">
      <c r="A168" s="60"/>
      <c r="B168" s="20" t="s">
        <v>17</v>
      </c>
      <c r="C168" s="21">
        <v>164</v>
      </c>
      <c r="D168" s="22">
        <f>ROUND(C168/12,2)</f>
        <v>13.67</v>
      </c>
      <c r="E168" s="22">
        <f>D168*1.5</f>
        <v>20.505</v>
      </c>
      <c r="F168" s="23"/>
      <c r="G168" s="21">
        <v>276</v>
      </c>
      <c r="H168" s="22">
        <f>ROUND(G168/12,2)</f>
        <v>23</v>
      </c>
      <c r="I168" s="22">
        <f>H168*1.5</f>
        <v>34.5</v>
      </c>
      <c r="J168" s="23"/>
      <c r="K168" s="29">
        <v>40</v>
      </c>
      <c r="L168" s="22">
        <f>ROUND(K168/12,2)</f>
        <v>3.33</v>
      </c>
      <c r="M168" s="22">
        <f>L168*1.5</f>
        <v>4.995</v>
      </c>
      <c r="N168" s="23"/>
      <c r="O168" s="25">
        <f>SUM(C168,G168,K168)</f>
        <v>480</v>
      </c>
      <c r="P168" s="26">
        <f>ROUND(O168/24,2)</f>
        <v>20</v>
      </c>
      <c r="Q168" s="27">
        <f>P168*1.5</f>
        <v>30</v>
      </c>
      <c r="R168" s="28">
        <v>0</v>
      </c>
    </row>
    <row r="169" spans="1:18" ht="21.75">
      <c r="A169" s="60"/>
      <c r="B169" s="20" t="s">
        <v>18</v>
      </c>
      <c r="C169" s="21"/>
      <c r="D169" s="22">
        <f>ROUND(C169/12,2)</f>
        <v>0</v>
      </c>
      <c r="E169" s="22">
        <f>D169*1.5</f>
        <v>0</v>
      </c>
      <c r="F169" s="23"/>
      <c r="G169" s="21"/>
      <c r="H169" s="22">
        <f>ROUND(G169/12,2)</f>
        <v>0</v>
      </c>
      <c r="I169" s="22">
        <f>H169*1.5</f>
        <v>0</v>
      </c>
      <c r="J169" s="23"/>
      <c r="K169" s="29"/>
      <c r="L169" s="22">
        <f>ROUND(K169/12,2)</f>
        <v>0</v>
      </c>
      <c r="M169" s="22">
        <f>L169*1.5</f>
        <v>0</v>
      </c>
      <c r="N169" s="23"/>
      <c r="O169" s="25">
        <f>SUM(C169,G169,K169)</f>
        <v>0</v>
      </c>
      <c r="P169" s="26">
        <f>ROUND(O169/24,2)</f>
        <v>0</v>
      </c>
      <c r="Q169" s="27">
        <f>P169*1.5</f>
        <v>0</v>
      </c>
      <c r="R169" s="28">
        <v>0</v>
      </c>
    </row>
    <row r="170" spans="1:18" ht="21.75">
      <c r="A170" s="19" t="s">
        <v>71</v>
      </c>
      <c r="B170" s="20" t="s">
        <v>16</v>
      </c>
      <c r="C170" s="21"/>
      <c r="D170" s="22">
        <f>ROUND(C170/18,2)</f>
        <v>0</v>
      </c>
      <c r="E170" s="22"/>
      <c r="F170" s="23">
        <f>SUM(D170,E171:E173)</f>
        <v>975.75</v>
      </c>
      <c r="G170" s="21"/>
      <c r="H170" s="22">
        <f>ROUND(G170/18,2)</f>
        <v>0</v>
      </c>
      <c r="I170" s="22"/>
      <c r="J170" s="23">
        <f>SUM(H170,I171:I173)</f>
        <v>862.875</v>
      </c>
      <c r="K170" s="24"/>
      <c r="L170" s="22">
        <f>ROUND(K170/18,2)</f>
        <v>0</v>
      </c>
      <c r="M170" s="22"/>
      <c r="N170" s="23">
        <f>SUM(L170,M171:M173)</f>
        <v>656.625</v>
      </c>
      <c r="O170" s="25">
        <f>SUM(C170,G170,K170)</f>
        <v>0</v>
      </c>
      <c r="P170" s="26">
        <f>ROUND(O170/36,2)</f>
        <v>0</v>
      </c>
      <c r="Q170" s="27" t="s">
        <v>23</v>
      </c>
      <c r="R170" s="28">
        <f>SUM(P170,Q171:Q173)</f>
        <v>1247.6399999999999</v>
      </c>
    </row>
    <row r="171" spans="1:18" ht="21.75">
      <c r="A171" s="60"/>
      <c r="B171" s="20" t="s">
        <v>67</v>
      </c>
      <c r="C171" s="21"/>
      <c r="D171" s="22">
        <f>ROUND(C171/12,2)</f>
        <v>0</v>
      </c>
      <c r="E171" s="22">
        <f>D171*1.5</f>
        <v>0</v>
      </c>
      <c r="F171" s="23"/>
      <c r="G171" s="21"/>
      <c r="H171" s="22">
        <f>ROUND(G171/12,2)</f>
        <v>0</v>
      </c>
      <c r="I171" s="22">
        <f>H171*1.5</f>
        <v>0</v>
      </c>
      <c r="J171" s="23"/>
      <c r="K171" s="29"/>
      <c r="L171" s="22">
        <f>ROUND(K171/12,2)</f>
        <v>0</v>
      </c>
      <c r="M171" s="22">
        <f>L171*1.5</f>
        <v>0</v>
      </c>
      <c r="N171" s="23"/>
      <c r="O171" s="25">
        <f>SUM(C171,G171,K171)</f>
        <v>0</v>
      </c>
      <c r="P171" s="26">
        <f>ROUND(O171/24,2)</f>
        <v>0</v>
      </c>
      <c r="Q171" s="27">
        <f>P171*1.5</f>
        <v>0</v>
      </c>
      <c r="R171" s="28">
        <v>0</v>
      </c>
    </row>
    <row r="172" spans="1:18" ht="21.75">
      <c r="A172" s="60"/>
      <c r="B172" s="20" t="s">
        <v>17</v>
      </c>
      <c r="C172" s="21">
        <v>7770</v>
      </c>
      <c r="D172" s="22">
        <f>ROUND(C172/12,2)</f>
        <v>647.5</v>
      </c>
      <c r="E172" s="22">
        <f>D172*1.5</f>
        <v>971.25</v>
      </c>
      <c r="F172" s="23"/>
      <c r="G172" s="21">
        <v>6870</v>
      </c>
      <c r="H172" s="22">
        <f>ROUND(G172/12,2)</f>
        <v>572.5</v>
      </c>
      <c r="I172" s="22">
        <f>H172*1.5</f>
        <v>858.75</v>
      </c>
      <c r="J172" s="23"/>
      <c r="K172" s="29">
        <v>4737</v>
      </c>
      <c r="L172" s="22">
        <f>ROUND(K172/12,2)</f>
        <v>394.75</v>
      </c>
      <c r="M172" s="22">
        <f>L172*1.5</f>
        <v>592.125</v>
      </c>
      <c r="N172" s="23"/>
      <c r="O172" s="25">
        <f>SUM(C172,G172,K172)</f>
        <v>19377</v>
      </c>
      <c r="P172" s="26">
        <f>ROUND(O172/24,2)</f>
        <v>807.38</v>
      </c>
      <c r="Q172" s="27">
        <f>P172*1.5</f>
        <v>1211.07</v>
      </c>
      <c r="R172" s="28">
        <v>0</v>
      </c>
    </row>
    <row r="173" spans="1:18" ht="21.75">
      <c r="A173" s="60"/>
      <c r="B173" s="20" t="s">
        <v>18</v>
      </c>
      <c r="C173" s="21">
        <v>36</v>
      </c>
      <c r="D173" s="22">
        <f>ROUND(C173/12,2)</f>
        <v>3</v>
      </c>
      <c r="E173" s="22">
        <f>D173*1.5</f>
        <v>4.5</v>
      </c>
      <c r="F173" s="23"/>
      <c r="G173" s="21">
        <v>33</v>
      </c>
      <c r="H173" s="22">
        <f>ROUND(G173/12,2)</f>
        <v>2.75</v>
      </c>
      <c r="I173" s="22">
        <f>H173*1.5</f>
        <v>4.125</v>
      </c>
      <c r="J173" s="23"/>
      <c r="K173" s="24">
        <v>516</v>
      </c>
      <c r="L173" s="22">
        <f>ROUND(K173/12,2)</f>
        <v>43</v>
      </c>
      <c r="M173" s="22">
        <f>L173*1.5</f>
        <v>64.5</v>
      </c>
      <c r="N173" s="23"/>
      <c r="O173" s="25">
        <f>SUM(C173,G173,K173)</f>
        <v>585</v>
      </c>
      <c r="P173" s="26">
        <f>ROUND(O173/24,2)</f>
        <v>24.38</v>
      </c>
      <c r="Q173" s="27">
        <f>P173*1.5</f>
        <v>36.57</v>
      </c>
      <c r="R173" s="28">
        <v>0</v>
      </c>
    </row>
    <row r="174" spans="1:18" ht="21.75">
      <c r="A174" s="19" t="s">
        <v>72</v>
      </c>
      <c r="B174" s="20" t="s">
        <v>16</v>
      </c>
      <c r="C174" s="21"/>
      <c r="D174" s="22">
        <f>ROUND(C174/18,2)</f>
        <v>0</v>
      </c>
      <c r="E174" s="22"/>
      <c r="F174" s="23">
        <f>SUM(D174,E175:E177)</f>
        <v>72.12</v>
      </c>
      <c r="G174" s="21"/>
      <c r="H174" s="22">
        <f>ROUND(G174/18,2)</f>
        <v>0</v>
      </c>
      <c r="I174" s="22"/>
      <c r="J174" s="23">
        <f>SUM(H174,I175:I177)</f>
        <v>69.12</v>
      </c>
      <c r="K174" s="24"/>
      <c r="L174" s="22">
        <f>ROUND(K174/18,2)</f>
        <v>0</v>
      </c>
      <c r="M174" s="22"/>
      <c r="N174" s="23">
        <f>SUM(L174,M175:M177)</f>
        <v>38.625</v>
      </c>
      <c r="O174" s="25">
        <f>SUM(C174,G174,K174)</f>
        <v>0</v>
      </c>
      <c r="P174" s="26">
        <f>ROUND(O174/36,2)</f>
        <v>0</v>
      </c>
      <c r="Q174" s="27" t="s">
        <v>23</v>
      </c>
      <c r="R174" s="28">
        <f>SUM(P174,Q175:Q177)</f>
        <v>89.94000000000001</v>
      </c>
    </row>
    <row r="175" spans="1:18" ht="21.75">
      <c r="A175" s="60" t="s">
        <v>73</v>
      </c>
      <c r="B175" s="20" t="s">
        <v>67</v>
      </c>
      <c r="C175" s="21"/>
      <c r="D175" s="22">
        <f>ROUND(C175/12,2)</f>
        <v>0</v>
      </c>
      <c r="E175" s="22">
        <f>D175*1.5</f>
        <v>0</v>
      </c>
      <c r="F175" s="23"/>
      <c r="G175" s="21"/>
      <c r="H175" s="22">
        <f>ROUND(G175/12,2)</f>
        <v>0</v>
      </c>
      <c r="I175" s="22">
        <f>H175*1.5</f>
        <v>0</v>
      </c>
      <c r="J175" s="23"/>
      <c r="K175" s="29"/>
      <c r="L175" s="22">
        <f>ROUND(K175/12,2)</f>
        <v>0</v>
      </c>
      <c r="M175" s="22">
        <f>L175*1.5</f>
        <v>0</v>
      </c>
      <c r="N175" s="23"/>
      <c r="O175" s="25">
        <f>SUM(C175,G175,K175)</f>
        <v>0</v>
      </c>
      <c r="P175" s="26">
        <f>ROUND(O175/24,2)</f>
        <v>0</v>
      </c>
      <c r="Q175" s="27">
        <f>P175*1.5</f>
        <v>0</v>
      </c>
      <c r="R175" s="28">
        <v>0</v>
      </c>
    </row>
    <row r="176" spans="1:18" ht="21.75">
      <c r="A176" s="60"/>
      <c r="B176" s="20" t="s">
        <v>17</v>
      </c>
      <c r="C176" s="21">
        <v>505</v>
      </c>
      <c r="D176" s="22">
        <f>ROUND(C176/12,2)</f>
        <v>42.08</v>
      </c>
      <c r="E176" s="22">
        <f>D176*1.5</f>
        <v>63.12</v>
      </c>
      <c r="F176" s="23"/>
      <c r="G176" s="21">
        <v>466</v>
      </c>
      <c r="H176" s="22">
        <f>ROUND(G176/12,2)</f>
        <v>38.83</v>
      </c>
      <c r="I176" s="22">
        <f>H176*1.5</f>
        <v>58.245</v>
      </c>
      <c r="J176" s="23"/>
      <c r="K176" s="24">
        <v>220</v>
      </c>
      <c r="L176" s="22">
        <f>ROUND(K176/12,2)</f>
        <v>18.33</v>
      </c>
      <c r="M176" s="22">
        <f>L176*1.5</f>
        <v>27.494999999999997</v>
      </c>
      <c r="N176" s="23"/>
      <c r="O176" s="25">
        <f>SUM(C176,G176,K176)</f>
        <v>1191</v>
      </c>
      <c r="P176" s="26">
        <f>ROUND(O176/24,2)</f>
        <v>49.63</v>
      </c>
      <c r="Q176" s="27">
        <f>P176*1.5</f>
        <v>74.44500000000001</v>
      </c>
      <c r="R176" s="28">
        <v>0</v>
      </c>
    </row>
    <row r="177" spans="1:18" ht="21.75">
      <c r="A177" s="60"/>
      <c r="B177" s="20" t="s">
        <v>18</v>
      </c>
      <c r="C177" s="21">
        <v>72</v>
      </c>
      <c r="D177" s="22">
        <f>ROUND(C177/12,2)</f>
        <v>6</v>
      </c>
      <c r="E177" s="22">
        <f>D177*1.5</f>
        <v>9</v>
      </c>
      <c r="F177" s="23"/>
      <c r="G177" s="21">
        <v>87</v>
      </c>
      <c r="H177" s="22">
        <f>ROUND(G177/12,2)</f>
        <v>7.25</v>
      </c>
      <c r="I177" s="22">
        <f>H177*1.5</f>
        <v>10.875</v>
      </c>
      <c r="J177" s="23"/>
      <c r="K177" s="24">
        <v>89</v>
      </c>
      <c r="L177" s="22">
        <f>ROUND(K177/12,2)</f>
        <v>7.42</v>
      </c>
      <c r="M177" s="22">
        <f>L177*1.5</f>
        <v>11.129999999999999</v>
      </c>
      <c r="N177" s="23"/>
      <c r="O177" s="25">
        <f>SUM(C177,G177,K177)</f>
        <v>248</v>
      </c>
      <c r="P177" s="26">
        <f>ROUND(O177/24,2)</f>
        <v>10.33</v>
      </c>
      <c r="Q177" s="27">
        <f>P177*1.5</f>
        <v>15.495000000000001</v>
      </c>
      <c r="R177" s="28">
        <v>0</v>
      </c>
    </row>
    <row r="178" spans="1:18" ht="21.75">
      <c r="A178" s="61" t="s">
        <v>39</v>
      </c>
      <c r="B178" s="20" t="s">
        <v>16</v>
      </c>
      <c r="C178" s="21">
        <f>SUM(C154,C158,C162,C166,C170,C174)</f>
        <v>8832</v>
      </c>
      <c r="D178" s="22">
        <f>ROUND(C178/18,2)</f>
        <v>490.67</v>
      </c>
      <c r="E178" s="22"/>
      <c r="F178" s="23">
        <f>SUM(D178,E179:E181)</f>
        <v>1948.925</v>
      </c>
      <c r="G178" s="21">
        <f>SUM(G154,G158,G162,G166,G170,G174)</f>
        <v>9075</v>
      </c>
      <c r="H178" s="22">
        <f>ROUND(G178/18,2)</f>
        <v>504.17</v>
      </c>
      <c r="I178" s="22"/>
      <c r="J178" s="23">
        <f>SUM(H178,I179:I181)</f>
        <v>1789.175</v>
      </c>
      <c r="K178" s="21">
        <f>SUM(K154,K158,K162,K166,K170,K174)</f>
        <v>6258</v>
      </c>
      <c r="L178" s="22">
        <f>ROUND(K178/18,2)</f>
        <v>347.67</v>
      </c>
      <c r="M178" s="22"/>
      <c r="N178" s="23">
        <f>SUM(L178,M179:M181)</f>
        <v>1321.8000000000002</v>
      </c>
      <c r="O178" s="25">
        <f>SUM(C178,G178,K178)</f>
        <v>24165</v>
      </c>
      <c r="P178" s="26">
        <f>ROUND(O178/36,2)</f>
        <v>671.25</v>
      </c>
      <c r="Q178" s="27" t="s">
        <v>23</v>
      </c>
      <c r="R178" s="28">
        <f>SUM(P178,Q179:Q181)</f>
        <v>2529.945</v>
      </c>
    </row>
    <row r="179" spans="1:18" ht="21.75">
      <c r="A179" s="60"/>
      <c r="B179" s="20" t="s">
        <v>67</v>
      </c>
      <c r="C179" s="21">
        <f>SUM(C155,C159,C163,C167,C171,C175)</f>
        <v>0</v>
      </c>
      <c r="D179" s="22">
        <f>ROUND(C179/12,2)</f>
        <v>0</v>
      </c>
      <c r="E179" s="22">
        <f>D179*1.5</f>
        <v>0</v>
      </c>
      <c r="F179" s="23"/>
      <c r="G179" s="21">
        <f>SUM(G155,G159,G163,G167,G171,G175)</f>
        <v>0</v>
      </c>
      <c r="H179" s="22">
        <f>ROUND(G179/12,2)</f>
        <v>0</v>
      </c>
      <c r="I179" s="22">
        <f>H179*1.5</f>
        <v>0</v>
      </c>
      <c r="J179" s="23"/>
      <c r="K179" s="21">
        <f>SUM(K155,K159,K163,K167,K171,K175)</f>
        <v>0</v>
      </c>
      <c r="L179" s="22">
        <f>ROUND(K179/12,2)</f>
        <v>0</v>
      </c>
      <c r="M179" s="22">
        <f>L179*1.5</f>
        <v>0</v>
      </c>
      <c r="N179" s="23"/>
      <c r="O179" s="25">
        <f>SUM(C179,G179,K179)</f>
        <v>0</v>
      </c>
      <c r="P179" s="26">
        <f>ROUND(O179/24,2)</f>
        <v>0</v>
      </c>
      <c r="Q179" s="27">
        <f>P179*1.5</f>
        <v>0</v>
      </c>
      <c r="R179" s="28">
        <v>0</v>
      </c>
    </row>
    <row r="180" spans="1:18" ht="21.75">
      <c r="A180" s="60"/>
      <c r="B180" s="20" t="s">
        <v>17</v>
      </c>
      <c r="C180" s="21">
        <f>SUM(C156,C160,C164,C168,C172,C176)</f>
        <v>11558</v>
      </c>
      <c r="D180" s="22">
        <f>ROUND(C180/12,2)</f>
        <v>963.17</v>
      </c>
      <c r="E180" s="22">
        <f>D180*1.5</f>
        <v>1444.7549999999999</v>
      </c>
      <c r="F180" s="23"/>
      <c r="G180" s="21">
        <f>SUM(G156,G160,G164,G168,G172,G176)</f>
        <v>10160</v>
      </c>
      <c r="H180" s="22">
        <f>ROUND(G180/12,2)</f>
        <v>846.67</v>
      </c>
      <c r="I180" s="22">
        <f>H180*1.5</f>
        <v>1270.0049999999999</v>
      </c>
      <c r="J180" s="23"/>
      <c r="K180" s="21">
        <f>SUM(K156,K160,K164,K168,K172,K176)</f>
        <v>7188</v>
      </c>
      <c r="L180" s="22">
        <f>ROUND(K180/12,2)</f>
        <v>599</v>
      </c>
      <c r="M180" s="22">
        <f>L180*1.5</f>
        <v>898.5</v>
      </c>
      <c r="N180" s="23"/>
      <c r="O180" s="25">
        <f>SUM(C180,G180,K180)</f>
        <v>28906</v>
      </c>
      <c r="P180" s="26">
        <f>ROUND(O180/24,2)</f>
        <v>1204.42</v>
      </c>
      <c r="Q180" s="27">
        <f>P180*1.5</f>
        <v>1806.63</v>
      </c>
      <c r="R180" s="28">
        <v>0</v>
      </c>
    </row>
    <row r="181" spans="1:18" ht="22.5" thickBot="1">
      <c r="A181" s="62"/>
      <c r="B181" s="31" t="s">
        <v>18</v>
      </c>
      <c r="C181" s="32">
        <f>SUM(C157,C161,C165,C169,C173,C177)</f>
        <v>108</v>
      </c>
      <c r="D181" s="33">
        <f>ROUND(C181/12,2)</f>
        <v>9</v>
      </c>
      <c r="E181" s="33">
        <f>D181*1.5</f>
        <v>13.5</v>
      </c>
      <c r="F181" s="34"/>
      <c r="G181" s="32">
        <f>SUM(G157,G161,G165,G169,G173,G177)</f>
        <v>120</v>
      </c>
      <c r="H181" s="33">
        <f>ROUND(G181/12,2)</f>
        <v>10</v>
      </c>
      <c r="I181" s="33">
        <f>H181*1.5</f>
        <v>15</v>
      </c>
      <c r="J181" s="34"/>
      <c r="K181" s="32">
        <f>SUM(K157,K161,K165,K169,K173,K177)</f>
        <v>605</v>
      </c>
      <c r="L181" s="33">
        <f>ROUND(K181/12,2)</f>
        <v>50.42</v>
      </c>
      <c r="M181" s="33">
        <f>L181*1.5</f>
        <v>75.63</v>
      </c>
      <c r="N181" s="34"/>
      <c r="O181" s="36">
        <f>SUM(C181,G181,K181)</f>
        <v>833</v>
      </c>
      <c r="P181" s="37">
        <f>ROUND(O181/24,2)</f>
        <v>34.71</v>
      </c>
      <c r="Q181" s="38">
        <f>P181*1.5</f>
        <v>52.065</v>
      </c>
      <c r="R181" s="39">
        <v>0</v>
      </c>
    </row>
    <row r="182" spans="1:18" ht="21.75">
      <c r="A182" s="40" t="s">
        <v>74</v>
      </c>
      <c r="B182" s="55"/>
      <c r="C182" s="42"/>
      <c r="D182" s="43"/>
      <c r="E182" s="43"/>
      <c r="F182" s="44"/>
      <c r="G182" s="42"/>
      <c r="H182" s="43"/>
      <c r="I182" s="45"/>
      <c r="J182" s="44"/>
      <c r="K182" s="64"/>
      <c r="L182" s="43"/>
      <c r="M182" s="45"/>
      <c r="N182" s="44"/>
      <c r="O182" s="65"/>
      <c r="P182" s="53"/>
      <c r="Q182" s="53"/>
      <c r="R182" s="50"/>
    </row>
    <row r="183" spans="1:18" ht="21.75">
      <c r="A183" s="19" t="s">
        <v>15</v>
      </c>
      <c r="B183" s="20" t="s">
        <v>16</v>
      </c>
      <c r="C183" s="21"/>
      <c r="D183" s="22">
        <f>ROUND(C183/18,2)</f>
        <v>0</v>
      </c>
      <c r="E183" s="22"/>
      <c r="F183" s="23">
        <f>SUM(D183,E184:E185)</f>
        <v>0</v>
      </c>
      <c r="G183" s="21">
        <v>166</v>
      </c>
      <c r="H183" s="22">
        <f>ROUND(G183/18,2)</f>
        <v>9.22</v>
      </c>
      <c r="I183" s="22"/>
      <c r="J183" s="23">
        <f>SUM(H183,I184:I185)</f>
        <v>9.22</v>
      </c>
      <c r="K183" s="29"/>
      <c r="L183" s="22">
        <f>ROUND(K183/18,2)</f>
        <v>0</v>
      </c>
      <c r="M183" s="22"/>
      <c r="N183" s="23">
        <f>SUM(L183,M184:M185)</f>
        <v>0</v>
      </c>
      <c r="O183" s="25">
        <f>SUM(C183,G183,K183)</f>
        <v>166</v>
      </c>
      <c r="P183" s="26">
        <f>ROUND(O183/36,2)</f>
        <v>4.61</v>
      </c>
      <c r="Q183" s="27" t="s">
        <v>23</v>
      </c>
      <c r="R183" s="28">
        <f>SUM(P183,Q184:Q185)</f>
        <v>4.61</v>
      </c>
    </row>
    <row r="184" spans="1:18" ht="21.75">
      <c r="A184" s="60"/>
      <c r="B184" s="20" t="s">
        <v>17</v>
      </c>
      <c r="C184" s="21"/>
      <c r="D184" s="22">
        <f>ROUND(C184/12,2)</f>
        <v>0</v>
      </c>
      <c r="E184" s="22">
        <f>D184*1</f>
        <v>0</v>
      </c>
      <c r="F184" s="23"/>
      <c r="G184" s="21"/>
      <c r="H184" s="22">
        <f>ROUND(G184/12,2)</f>
        <v>0</v>
      </c>
      <c r="I184" s="22">
        <f>H184*1</f>
        <v>0</v>
      </c>
      <c r="J184" s="23"/>
      <c r="K184" s="29"/>
      <c r="L184" s="22">
        <f>ROUND(K184/12,2)</f>
        <v>0</v>
      </c>
      <c r="M184" s="22">
        <f>L184*1</f>
        <v>0</v>
      </c>
      <c r="N184" s="23"/>
      <c r="O184" s="59">
        <f>SUM(C184,G184,K184)</f>
        <v>0</v>
      </c>
      <c r="P184" s="27">
        <f>ROUND(O184/24,2)</f>
        <v>0</v>
      </c>
      <c r="Q184" s="27">
        <f>P184*1</f>
        <v>0</v>
      </c>
      <c r="R184" s="28">
        <v>0</v>
      </c>
    </row>
    <row r="185" spans="1:18" ht="22.5" thickBot="1">
      <c r="A185" s="62"/>
      <c r="B185" s="31" t="s">
        <v>18</v>
      </c>
      <c r="C185" s="32"/>
      <c r="D185" s="33">
        <f>ROUND(C185/12,2)</f>
        <v>0</v>
      </c>
      <c r="E185" s="33">
        <f>D185*1</f>
        <v>0</v>
      </c>
      <c r="F185" s="34"/>
      <c r="G185" s="32"/>
      <c r="H185" s="33">
        <f>ROUND(G185/12,2)</f>
        <v>0</v>
      </c>
      <c r="I185" s="33">
        <f>H185*1</f>
        <v>0</v>
      </c>
      <c r="J185" s="34"/>
      <c r="K185" s="35"/>
      <c r="L185" s="33">
        <f>ROUND(K185/12,2)</f>
        <v>0</v>
      </c>
      <c r="M185" s="33">
        <f>L185*1</f>
        <v>0</v>
      </c>
      <c r="N185" s="34"/>
      <c r="O185" s="63">
        <f>SUM(C185,G185,K185)</f>
        <v>0</v>
      </c>
      <c r="P185" s="38">
        <f>ROUND(O185/24,2)</f>
        <v>0</v>
      </c>
      <c r="Q185" s="38">
        <f>P185*1</f>
        <v>0</v>
      </c>
      <c r="R185" s="39">
        <v>0</v>
      </c>
    </row>
    <row r="186" spans="1:18" ht="21.75">
      <c r="A186" s="40" t="s">
        <v>75</v>
      </c>
      <c r="B186" s="55"/>
      <c r="C186" s="42"/>
      <c r="D186" s="43"/>
      <c r="E186" s="43"/>
      <c r="F186" s="44"/>
      <c r="G186" s="42"/>
      <c r="H186" s="43"/>
      <c r="I186" s="45"/>
      <c r="J186" s="44"/>
      <c r="K186" s="51"/>
      <c r="L186" s="43"/>
      <c r="M186" s="43"/>
      <c r="N186" s="44"/>
      <c r="O186" s="52"/>
      <c r="P186" s="53"/>
      <c r="Q186" s="49"/>
      <c r="R186" s="50"/>
    </row>
    <row r="187" spans="1:18" ht="21.75">
      <c r="A187" s="19" t="s">
        <v>76</v>
      </c>
      <c r="B187" s="20" t="s">
        <v>16</v>
      </c>
      <c r="C187" s="21">
        <v>892</v>
      </c>
      <c r="D187" s="22">
        <f>ROUND(C187/18,2)</f>
        <v>49.56</v>
      </c>
      <c r="E187" s="22"/>
      <c r="F187" s="23">
        <f>SUM(D187,E188:E189)</f>
        <v>49.56</v>
      </c>
      <c r="G187" s="21">
        <v>1942</v>
      </c>
      <c r="H187" s="22">
        <f>ROUND(G187/18,2)</f>
        <v>107.89</v>
      </c>
      <c r="I187" s="22"/>
      <c r="J187" s="23">
        <f>SUM(H187,I188:I189)</f>
        <v>107.89</v>
      </c>
      <c r="K187" s="21">
        <v>788</v>
      </c>
      <c r="L187" s="22">
        <f>ROUND(K187/18,2)</f>
        <v>43.78</v>
      </c>
      <c r="M187" s="22"/>
      <c r="N187" s="23">
        <f>SUM(L187,M188:M189)</f>
        <v>43.78</v>
      </c>
      <c r="O187" s="25">
        <f>SUM(C187,G187,K187)</f>
        <v>3622</v>
      </c>
      <c r="P187" s="26">
        <f>ROUND(O187/36,2)</f>
        <v>100.61</v>
      </c>
      <c r="Q187" s="27" t="s">
        <v>23</v>
      </c>
      <c r="R187" s="28">
        <f>SUM(P187,Q188:Q189)</f>
        <v>100.61</v>
      </c>
    </row>
    <row r="188" spans="1:18" ht="21.75">
      <c r="A188" s="60"/>
      <c r="B188" s="20" t="s">
        <v>17</v>
      </c>
      <c r="C188" s="21"/>
      <c r="D188" s="22">
        <f>ROUND(C188/12,2)</f>
        <v>0</v>
      </c>
      <c r="E188" s="22">
        <f>D188*1</f>
        <v>0</v>
      </c>
      <c r="F188" s="23"/>
      <c r="G188" s="21"/>
      <c r="H188" s="22">
        <f>ROUND(G188/12,2)</f>
        <v>0</v>
      </c>
      <c r="I188" s="22">
        <f>H188*1</f>
        <v>0</v>
      </c>
      <c r="J188" s="23"/>
      <c r="K188" s="21"/>
      <c r="L188" s="22">
        <f>ROUND(K188/12,2)</f>
        <v>0</v>
      </c>
      <c r="M188" s="22">
        <f>L188*1</f>
        <v>0</v>
      </c>
      <c r="N188" s="23"/>
      <c r="O188" s="25">
        <f>SUM(C188,G188,K188)</f>
        <v>0</v>
      </c>
      <c r="P188" s="27">
        <f>ROUND(O188/24,2)</f>
        <v>0</v>
      </c>
      <c r="Q188" s="27">
        <f>P188*1</f>
        <v>0</v>
      </c>
      <c r="R188" s="28">
        <v>0</v>
      </c>
    </row>
    <row r="189" spans="1:18" ht="21.75">
      <c r="A189" s="60"/>
      <c r="B189" s="20" t="s">
        <v>18</v>
      </c>
      <c r="C189" s="21"/>
      <c r="D189" s="22">
        <f>ROUND(C189/12,2)</f>
        <v>0</v>
      </c>
      <c r="E189" s="22">
        <f>D189*1</f>
        <v>0</v>
      </c>
      <c r="F189" s="23"/>
      <c r="G189" s="21"/>
      <c r="H189" s="22">
        <f>ROUND(G189/12,2)</f>
        <v>0</v>
      </c>
      <c r="I189" s="22">
        <f>H189*1</f>
        <v>0</v>
      </c>
      <c r="J189" s="23"/>
      <c r="K189" s="21"/>
      <c r="L189" s="22">
        <f>ROUND(K189/12,2)</f>
        <v>0</v>
      </c>
      <c r="M189" s="22">
        <f>L189*1</f>
        <v>0</v>
      </c>
      <c r="N189" s="23"/>
      <c r="O189" s="59">
        <f>SUM(C189,G189,K189)</f>
        <v>0</v>
      </c>
      <c r="P189" s="27">
        <f>ROUND(O189/24,2)</f>
        <v>0</v>
      </c>
      <c r="Q189" s="27">
        <f>P189*1</f>
        <v>0</v>
      </c>
      <c r="R189" s="28">
        <v>0</v>
      </c>
    </row>
    <row r="190" spans="1:18" ht="21.75">
      <c r="A190" s="19" t="s">
        <v>77</v>
      </c>
      <c r="B190" s="20" t="s">
        <v>16</v>
      </c>
      <c r="C190" s="21">
        <v>941</v>
      </c>
      <c r="D190" s="22">
        <f>ROUND(C190/18,2)</f>
        <v>52.28</v>
      </c>
      <c r="E190" s="22"/>
      <c r="F190" s="23">
        <f>SUM(D190,E191:E192)</f>
        <v>166.78</v>
      </c>
      <c r="G190" s="21">
        <v>198</v>
      </c>
      <c r="H190" s="22">
        <f>ROUND(G190/18,2)</f>
        <v>11</v>
      </c>
      <c r="I190" s="22"/>
      <c r="J190" s="23">
        <f>SUM(H190,I191:I192)</f>
        <v>59</v>
      </c>
      <c r="K190" s="21">
        <v>305</v>
      </c>
      <c r="L190" s="22">
        <f>ROUND(K190/18,2)</f>
        <v>16.94</v>
      </c>
      <c r="M190" s="22"/>
      <c r="N190" s="23">
        <f>SUM(L190,M191:M192)</f>
        <v>76.94</v>
      </c>
      <c r="O190" s="25">
        <f>SUM(C190,G190,K190)</f>
        <v>1444</v>
      </c>
      <c r="P190" s="26">
        <f>ROUND(O190/36,2)</f>
        <v>40.11</v>
      </c>
      <c r="Q190" s="27" t="s">
        <v>23</v>
      </c>
      <c r="R190" s="28">
        <f>SUM(P190,Q191:Q192)</f>
        <v>151.36</v>
      </c>
    </row>
    <row r="191" spans="1:18" ht="21.75">
      <c r="A191" s="60"/>
      <c r="B191" s="20" t="s">
        <v>17</v>
      </c>
      <c r="C191" s="21">
        <v>1374</v>
      </c>
      <c r="D191" s="22">
        <f>ROUND(C191/12,2)</f>
        <v>114.5</v>
      </c>
      <c r="E191" s="22">
        <f>D191*1</f>
        <v>114.5</v>
      </c>
      <c r="F191" s="23"/>
      <c r="G191" s="21">
        <v>576</v>
      </c>
      <c r="H191" s="22">
        <f>ROUND(G191/12,2)</f>
        <v>48</v>
      </c>
      <c r="I191" s="22">
        <f>H191*1</f>
        <v>48</v>
      </c>
      <c r="J191" s="23"/>
      <c r="K191" s="21">
        <v>720</v>
      </c>
      <c r="L191" s="22">
        <f>ROUND(K191/12,2)</f>
        <v>60</v>
      </c>
      <c r="M191" s="22">
        <f>L191*1</f>
        <v>60</v>
      </c>
      <c r="N191" s="23"/>
      <c r="O191" s="25">
        <f>SUM(C191,G191,K191)</f>
        <v>2670</v>
      </c>
      <c r="P191" s="27">
        <f>ROUND(O191/24,2)</f>
        <v>111.25</v>
      </c>
      <c r="Q191" s="27">
        <f>P191*1</f>
        <v>111.25</v>
      </c>
      <c r="R191" s="28">
        <v>0</v>
      </c>
    </row>
    <row r="192" spans="1:18" ht="21.75">
      <c r="A192" s="60"/>
      <c r="B192" s="20" t="s">
        <v>18</v>
      </c>
      <c r="C192" s="21"/>
      <c r="D192" s="22">
        <f>ROUND(C192/12,2)</f>
        <v>0</v>
      </c>
      <c r="E192" s="22">
        <f>D192*1</f>
        <v>0</v>
      </c>
      <c r="F192" s="23"/>
      <c r="G192" s="21"/>
      <c r="H192" s="22">
        <f>ROUND(G192/12,2)</f>
        <v>0</v>
      </c>
      <c r="I192" s="22">
        <f>H192*1</f>
        <v>0</v>
      </c>
      <c r="J192" s="23"/>
      <c r="K192" s="21"/>
      <c r="L192" s="22">
        <f>ROUND(K192/12,2)</f>
        <v>0</v>
      </c>
      <c r="M192" s="22">
        <f>L192*1</f>
        <v>0</v>
      </c>
      <c r="N192" s="23"/>
      <c r="O192" s="59">
        <f>SUM(C192,G192,K192)</f>
        <v>0</v>
      </c>
      <c r="P192" s="27">
        <f>ROUND(O192/24,2)</f>
        <v>0</v>
      </c>
      <c r="Q192" s="27">
        <f>P192*1</f>
        <v>0</v>
      </c>
      <c r="R192" s="28">
        <v>0</v>
      </c>
    </row>
    <row r="193" spans="1:18" ht="21.75">
      <c r="A193" s="19" t="s">
        <v>78</v>
      </c>
      <c r="B193" s="20" t="s">
        <v>16</v>
      </c>
      <c r="C193" s="21">
        <v>192</v>
      </c>
      <c r="D193" s="22">
        <f>ROUND(C193/18,2)</f>
        <v>10.67</v>
      </c>
      <c r="E193" s="22"/>
      <c r="F193" s="23">
        <f>SUM(D193,E194:E195)</f>
        <v>29.92</v>
      </c>
      <c r="G193" s="21"/>
      <c r="H193" s="22">
        <f>ROUND(G193/18,2)</f>
        <v>0</v>
      </c>
      <c r="I193" s="22"/>
      <c r="J193" s="23">
        <f>SUM(H193,I194:I195)</f>
        <v>43.58</v>
      </c>
      <c r="K193" s="21">
        <v>138</v>
      </c>
      <c r="L193" s="22">
        <f>ROUND(K193/18,2)</f>
        <v>7.67</v>
      </c>
      <c r="M193" s="22"/>
      <c r="N193" s="23">
        <f>SUM(L193,M194:M195)</f>
        <v>7.67</v>
      </c>
      <c r="O193" s="25">
        <f>SUM(C193,G193,K193)</f>
        <v>330</v>
      </c>
      <c r="P193" s="26">
        <f>ROUND(O193/36,2)</f>
        <v>9.17</v>
      </c>
      <c r="Q193" s="27" t="s">
        <v>23</v>
      </c>
      <c r="R193" s="28">
        <f>SUM(P193,Q194:Q195)</f>
        <v>40.59</v>
      </c>
    </row>
    <row r="194" spans="1:18" ht="21.75">
      <c r="A194" s="60"/>
      <c r="B194" s="20" t="s">
        <v>17</v>
      </c>
      <c r="C194" s="21">
        <v>231</v>
      </c>
      <c r="D194" s="22">
        <f>ROUND(C194/12,2)</f>
        <v>19.25</v>
      </c>
      <c r="E194" s="22">
        <f>D194*1</f>
        <v>19.25</v>
      </c>
      <c r="F194" s="23"/>
      <c r="G194" s="21">
        <v>523</v>
      </c>
      <c r="H194" s="22">
        <f>ROUND(G194/12,2)</f>
        <v>43.58</v>
      </c>
      <c r="I194" s="22">
        <f>H194*1</f>
        <v>43.58</v>
      </c>
      <c r="J194" s="23"/>
      <c r="K194" s="21"/>
      <c r="L194" s="22">
        <f>ROUND(K194/12,2)</f>
        <v>0</v>
      </c>
      <c r="M194" s="22">
        <f>L194*1</f>
        <v>0</v>
      </c>
      <c r="N194" s="23"/>
      <c r="O194" s="25">
        <f>SUM(C194,G194,K194)</f>
        <v>754</v>
      </c>
      <c r="P194" s="27">
        <f>ROUND(O194/24,2)</f>
        <v>31.42</v>
      </c>
      <c r="Q194" s="27">
        <f>P194*1</f>
        <v>31.42</v>
      </c>
      <c r="R194" s="28">
        <v>0</v>
      </c>
    </row>
    <row r="195" spans="1:18" ht="21.75">
      <c r="A195" s="60"/>
      <c r="B195" s="20" t="s">
        <v>18</v>
      </c>
      <c r="C195" s="21"/>
      <c r="D195" s="22">
        <f>ROUND(C195/12,2)</f>
        <v>0</v>
      </c>
      <c r="E195" s="22">
        <f>D195*1</f>
        <v>0</v>
      </c>
      <c r="F195" s="23"/>
      <c r="G195" s="21"/>
      <c r="H195" s="22">
        <f>ROUND(G195/12,2)</f>
        <v>0</v>
      </c>
      <c r="I195" s="22">
        <f>H195*1</f>
        <v>0</v>
      </c>
      <c r="J195" s="23"/>
      <c r="K195" s="21"/>
      <c r="L195" s="22">
        <f>ROUND(K195/12,2)</f>
        <v>0</v>
      </c>
      <c r="M195" s="22">
        <f>L195*1</f>
        <v>0</v>
      </c>
      <c r="N195" s="23"/>
      <c r="O195" s="59">
        <f>SUM(C195,G195,K195)</f>
        <v>0</v>
      </c>
      <c r="P195" s="27">
        <f>ROUND(O195/24,2)</f>
        <v>0</v>
      </c>
      <c r="Q195" s="27">
        <f>P195*1</f>
        <v>0</v>
      </c>
      <c r="R195" s="28">
        <v>0</v>
      </c>
    </row>
    <row r="196" spans="1:18" ht="21.75">
      <c r="A196" s="19" t="s">
        <v>79</v>
      </c>
      <c r="B196" s="20" t="s">
        <v>16</v>
      </c>
      <c r="C196" s="21">
        <v>438</v>
      </c>
      <c r="D196" s="22">
        <f>ROUND(C196/18,2)</f>
        <v>24.33</v>
      </c>
      <c r="E196" s="22"/>
      <c r="F196" s="23">
        <f>SUM(D196,E197:E198)</f>
        <v>33.33</v>
      </c>
      <c r="G196" s="21">
        <v>435</v>
      </c>
      <c r="H196" s="22">
        <f>ROUND(G196/18,2)</f>
        <v>24.17</v>
      </c>
      <c r="I196" s="22"/>
      <c r="J196" s="23">
        <f>SUM(H196,I197:I198)</f>
        <v>31.67</v>
      </c>
      <c r="K196" s="21"/>
      <c r="L196" s="22">
        <f>ROUND(K196/18,2)</f>
        <v>0</v>
      </c>
      <c r="M196" s="22"/>
      <c r="N196" s="23">
        <f>SUM(L196,M197:M198)</f>
        <v>10.5</v>
      </c>
      <c r="O196" s="25">
        <f>SUM(C196,G196,K196)</f>
        <v>873</v>
      </c>
      <c r="P196" s="26">
        <f>ROUND(O196/36,2)</f>
        <v>24.25</v>
      </c>
      <c r="Q196" s="27" t="s">
        <v>23</v>
      </c>
      <c r="R196" s="28">
        <f>SUM(P196,Q197:Q198)</f>
        <v>37.75</v>
      </c>
    </row>
    <row r="197" spans="1:18" ht="21.75">
      <c r="A197" s="60"/>
      <c r="B197" s="20" t="s">
        <v>17</v>
      </c>
      <c r="C197" s="21">
        <v>108</v>
      </c>
      <c r="D197" s="22">
        <f>ROUND(C197/12,2)</f>
        <v>9</v>
      </c>
      <c r="E197" s="22">
        <f>D197*1</f>
        <v>9</v>
      </c>
      <c r="F197" s="23"/>
      <c r="G197" s="21">
        <v>90</v>
      </c>
      <c r="H197" s="22">
        <f>ROUND(G197/12,2)</f>
        <v>7.5</v>
      </c>
      <c r="I197" s="22">
        <f>H197*1</f>
        <v>7.5</v>
      </c>
      <c r="J197" s="23"/>
      <c r="K197" s="21">
        <v>126</v>
      </c>
      <c r="L197" s="22">
        <f>ROUND(K197/12,2)</f>
        <v>10.5</v>
      </c>
      <c r="M197" s="22">
        <f>L197*1</f>
        <v>10.5</v>
      </c>
      <c r="N197" s="23"/>
      <c r="O197" s="25">
        <f>SUM(C197,G197,K197)</f>
        <v>324</v>
      </c>
      <c r="P197" s="27">
        <f>ROUND(O197/24,2)</f>
        <v>13.5</v>
      </c>
      <c r="Q197" s="27">
        <f>P197*1</f>
        <v>13.5</v>
      </c>
      <c r="R197" s="28">
        <v>0</v>
      </c>
    </row>
    <row r="198" spans="1:18" ht="21.75">
      <c r="A198" s="60"/>
      <c r="B198" s="20" t="s">
        <v>18</v>
      </c>
      <c r="C198" s="21"/>
      <c r="D198" s="22">
        <f>ROUND(C198/12,2)</f>
        <v>0</v>
      </c>
      <c r="E198" s="22">
        <f>D198*1</f>
        <v>0</v>
      </c>
      <c r="F198" s="23"/>
      <c r="G198" s="21"/>
      <c r="H198" s="22">
        <f>ROUND(G198/12,2)</f>
        <v>0</v>
      </c>
      <c r="I198" s="22">
        <f>H198*1</f>
        <v>0</v>
      </c>
      <c r="J198" s="23"/>
      <c r="K198" s="21"/>
      <c r="L198" s="22">
        <f>ROUND(K198/12,2)</f>
        <v>0</v>
      </c>
      <c r="M198" s="22">
        <f>L198*1</f>
        <v>0</v>
      </c>
      <c r="N198" s="23"/>
      <c r="O198" s="59">
        <f>SUM(C198,G198,K198)</f>
        <v>0</v>
      </c>
      <c r="P198" s="27">
        <f>ROUND(O198/24,2)</f>
        <v>0</v>
      </c>
      <c r="Q198" s="27">
        <f>P198*1</f>
        <v>0</v>
      </c>
      <c r="R198" s="28">
        <v>0</v>
      </c>
    </row>
    <row r="199" spans="1:18" ht="21.75">
      <c r="A199" s="19" t="s">
        <v>80</v>
      </c>
      <c r="B199" s="20" t="s">
        <v>16</v>
      </c>
      <c r="C199" s="21">
        <v>228</v>
      </c>
      <c r="D199" s="22">
        <f>ROUND(C199/18,2)</f>
        <v>12.67</v>
      </c>
      <c r="E199" s="22"/>
      <c r="F199" s="23">
        <f>SUM(D199,E200:E201)</f>
        <v>12.67</v>
      </c>
      <c r="G199" s="21"/>
      <c r="H199" s="22">
        <f>ROUND(G199/18,2)</f>
        <v>0</v>
      </c>
      <c r="I199" s="22"/>
      <c r="J199" s="23">
        <f>SUM(H199,I200:I201)</f>
        <v>0</v>
      </c>
      <c r="K199" s="21">
        <v>132</v>
      </c>
      <c r="L199" s="22">
        <f>ROUND(K199/18,2)</f>
        <v>7.33</v>
      </c>
      <c r="M199" s="22"/>
      <c r="N199" s="23">
        <f>SUM(L199,M200:M201)</f>
        <v>7.33</v>
      </c>
      <c r="O199" s="25">
        <f>SUM(C199,G199,K199)</f>
        <v>360</v>
      </c>
      <c r="P199" s="26">
        <f>ROUND(O199/36,2)</f>
        <v>10</v>
      </c>
      <c r="Q199" s="27" t="s">
        <v>23</v>
      </c>
      <c r="R199" s="28">
        <f>SUM(P199,Q200:Q201)</f>
        <v>10</v>
      </c>
    </row>
    <row r="200" spans="1:18" ht="21.75">
      <c r="A200" s="60"/>
      <c r="B200" s="20" t="s">
        <v>17</v>
      </c>
      <c r="C200" s="21"/>
      <c r="D200" s="22">
        <f>ROUND(C200/12,2)</f>
        <v>0</v>
      </c>
      <c r="E200" s="22">
        <f>D200*1</f>
        <v>0</v>
      </c>
      <c r="F200" s="23"/>
      <c r="G200" s="21"/>
      <c r="H200" s="22">
        <f>ROUND(G200/12,2)</f>
        <v>0</v>
      </c>
      <c r="I200" s="22">
        <f>H200*1</f>
        <v>0</v>
      </c>
      <c r="J200" s="23"/>
      <c r="K200" s="21"/>
      <c r="L200" s="22">
        <f>ROUND(K200/12,2)</f>
        <v>0</v>
      </c>
      <c r="M200" s="22">
        <f>L200*1</f>
        <v>0</v>
      </c>
      <c r="N200" s="23"/>
      <c r="O200" s="25">
        <f>SUM(C200,G200,K200)</f>
        <v>0</v>
      </c>
      <c r="P200" s="27">
        <f>ROUND(O200/24,2)</f>
        <v>0</v>
      </c>
      <c r="Q200" s="27">
        <f>P200*1</f>
        <v>0</v>
      </c>
      <c r="R200" s="28">
        <v>0</v>
      </c>
    </row>
    <row r="201" spans="1:18" ht="21.75">
      <c r="A201" s="60"/>
      <c r="B201" s="20" t="s">
        <v>18</v>
      </c>
      <c r="C201" s="21"/>
      <c r="D201" s="22">
        <f>ROUND(C201/12,2)</f>
        <v>0</v>
      </c>
      <c r="E201" s="22">
        <f>D201*1</f>
        <v>0</v>
      </c>
      <c r="F201" s="23"/>
      <c r="G201" s="21"/>
      <c r="H201" s="22">
        <f>ROUND(G201/12,2)</f>
        <v>0</v>
      </c>
      <c r="I201" s="22">
        <f>H201*1</f>
        <v>0</v>
      </c>
      <c r="J201" s="23"/>
      <c r="K201" s="21"/>
      <c r="L201" s="22">
        <f>ROUND(K201/12,2)</f>
        <v>0</v>
      </c>
      <c r="M201" s="22">
        <f>L201*1</f>
        <v>0</v>
      </c>
      <c r="N201" s="23"/>
      <c r="O201" s="59">
        <f>SUM(C201,G201,K201)</f>
        <v>0</v>
      </c>
      <c r="P201" s="27">
        <f>ROUND(O201/24,2)</f>
        <v>0</v>
      </c>
      <c r="Q201" s="27">
        <f>P201*1</f>
        <v>0</v>
      </c>
      <c r="R201" s="28">
        <v>0</v>
      </c>
    </row>
    <row r="202" spans="1:18" ht="21.75">
      <c r="A202" s="61" t="s">
        <v>39</v>
      </c>
      <c r="B202" s="20" t="s">
        <v>16</v>
      </c>
      <c r="C202" s="21">
        <f>SUM(C187,C190,C193,C196,C199)</f>
        <v>2691</v>
      </c>
      <c r="D202" s="22">
        <f>ROUND(C202/18,2)</f>
        <v>149.5</v>
      </c>
      <c r="E202" s="22"/>
      <c r="F202" s="23">
        <f>SUM(D202,E203:E204)</f>
        <v>292.25</v>
      </c>
      <c r="G202" s="21">
        <f>SUM(G187,G190,G193,G196,G199)</f>
        <v>2575</v>
      </c>
      <c r="H202" s="22">
        <f>ROUND(G202/18,2)</f>
        <v>143.06</v>
      </c>
      <c r="I202" s="22"/>
      <c r="J202" s="23">
        <f>SUM(H202,I203:I204)</f>
        <v>242.14</v>
      </c>
      <c r="K202" s="21">
        <f>SUM(K187,K190,K193,K196,K199)</f>
        <v>1363</v>
      </c>
      <c r="L202" s="22">
        <f>ROUND(K202/18,2)</f>
        <v>75.72</v>
      </c>
      <c r="M202" s="22"/>
      <c r="N202" s="23">
        <f>SUM(L202,M203:M204)</f>
        <v>146.22</v>
      </c>
      <c r="O202" s="25">
        <f>SUM(C202,G202,K202)</f>
        <v>6629</v>
      </c>
      <c r="P202" s="26">
        <f>ROUND(O202/36,2)</f>
        <v>184.14</v>
      </c>
      <c r="Q202" s="27" t="s">
        <v>23</v>
      </c>
      <c r="R202" s="28">
        <f>SUM(P202,Q203:Q204)</f>
        <v>340.30999999999995</v>
      </c>
    </row>
    <row r="203" spans="1:18" ht="21.75">
      <c r="A203" s="60"/>
      <c r="B203" s="20" t="s">
        <v>17</v>
      </c>
      <c r="C203" s="21">
        <f>SUM(C188,C191,C194,C197,C200)</f>
        <v>1713</v>
      </c>
      <c r="D203" s="22">
        <f>ROUND(C203/12,2)</f>
        <v>142.75</v>
      </c>
      <c r="E203" s="22">
        <f>D203*1</f>
        <v>142.75</v>
      </c>
      <c r="F203" s="23"/>
      <c r="G203" s="21">
        <f>SUM(G188,G191,G194,G197,G200)</f>
        <v>1189</v>
      </c>
      <c r="H203" s="22">
        <f>ROUND(G203/12,2)</f>
        <v>99.08</v>
      </c>
      <c r="I203" s="22">
        <f>H203*1</f>
        <v>99.08</v>
      </c>
      <c r="J203" s="23"/>
      <c r="K203" s="21">
        <f>SUM(K188,K191,K194,K197,K200)</f>
        <v>846</v>
      </c>
      <c r="L203" s="22">
        <f>ROUND(K203/12,2)</f>
        <v>70.5</v>
      </c>
      <c r="M203" s="22">
        <f>L203*1</f>
        <v>70.5</v>
      </c>
      <c r="N203" s="23"/>
      <c r="O203" s="25">
        <f>SUM(C203,G203,K203)</f>
        <v>3748</v>
      </c>
      <c r="P203" s="26">
        <f>ROUND(O203/24,2)</f>
        <v>156.17</v>
      </c>
      <c r="Q203" s="27">
        <f>P203*1</f>
        <v>156.17</v>
      </c>
      <c r="R203" s="28">
        <v>0</v>
      </c>
    </row>
    <row r="204" spans="1:18" ht="22.5" thickBot="1">
      <c r="A204" s="62"/>
      <c r="B204" s="31" t="s">
        <v>18</v>
      </c>
      <c r="C204" s="32">
        <f>SUM(C189,C192,C195,C198,C201)</f>
        <v>0</v>
      </c>
      <c r="D204" s="33">
        <f>ROUND(C204/12,2)</f>
        <v>0</v>
      </c>
      <c r="E204" s="33">
        <f>D204*1</f>
        <v>0</v>
      </c>
      <c r="F204" s="34"/>
      <c r="G204" s="32">
        <f>SUM(G189,G192,G195,G198,G201)</f>
        <v>0</v>
      </c>
      <c r="H204" s="33">
        <f>ROUND(G204/12,2)</f>
        <v>0</v>
      </c>
      <c r="I204" s="33">
        <f>H204*1</f>
        <v>0</v>
      </c>
      <c r="J204" s="34"/>
      <c r="K204" s="32">
        <f>SUM(K189,K192,K195,K198,K201)</f>
        <v>0</v>
      </c>
      <c r="L204" s="33">
        <f>ROUND(K204/12,2)</f>
        <v>0</v>
      </c>
      <c r="M204" s="33">
        <f>L204*1</f>
        <v>0</v>
      </c>
      <c r="N204" s="34"/>
      <c r="O204" s="36">
        <f>SUM(C204,G204,K204)</f>
        <v>0</v>
      </c>
      <c r="P204" s="37">
        <f>ROUND(O204/24,2)</f>
        <v>0</v>
      </c>
      <c r="Q204" s="38">
        <f>P204*1</f>
        <v>0</v>
      </c>
      <c r="R204" s="39">
        <v>0</v>
      </c>
    </row>
    <row r="205" spans="1:18" ht="21.75">
      <c r="A205" s="40" t="s">
        <v>81</v>
      </c>
      <c r="B205" s="55"/>
      <c r="C205" s="42"/>
      <c r="D205" s="43"/>
      <c r="E205" s="43"/>
      <c r="F205" s="44"/>
      <c r="G205" s="42"/>
      <c r="H205" s="43"/>
      <c r="I205" s="43"/>
      <c r="J205" s="44"/>
      <c r="K205" s="71"/>
      <c r="L205" s="43"/>
      <c r="M205" s="45"/>
      <c r="N205" s="44"/>
      <c r="O205" s="72"/>
      <c r="P205" s="49"/>
      <c r="Q205" s="53"/>
      <c r="R205" s="50"/>
    </row>
    <row r="206" spans="1:18" ht="21.75">
      <c r="A206" s="19" t="s">
        <v>15</v>
      </c>
      <c r="B206" s="20" t="s">
        <v>16</v>
      </c>
      <c r="C206" s="21"/>
      <c r="D206" s="22">
        <f>ROUND(C206/18,2)</f>
        <v>0</v>
      </c>
      <c r="E206" s="22"/>
      <c r="F206" s="23">
        <f>SUM(D206,E207:E208)</f>
        <v>0</v>
      </c>
      <c r="G206" s="21"/>
      <c r="H206" s="22">
        <f>ROUND(G206/18,2)</f>
        <v>0</v>
      </c>
      <c r="I206" s="22"/>
      <c r="J206" s="23">
        <f>SUM(H206,I207:I208)</f>
        <v>0</v>
      </c>
      <c r="K206" s="29"/>
      <c r="L206" s="22">
        <f>ROUND(K206/18,2)</f>
        <v>0</v>
      </c>
      <c r="M206" s="22"/>
      <c r="N206" s="23">
        <f>SUM(L206,M207:M208)</f>
        <v>0</v>
      </c>
      <c r="O206" s="25">
        <f>SUM(C206,G206,K206)</f>
        <v>0</v>
      </c>
      <c r="P206" s="26">
        <f>ROUND(O206/36,2)</f>
        <v>0</v>
      </c>
      <c r="Q206" s="27" t="s">
        <v>23</v>
      </c>
      <c r="R206" s="28">
        <f>SUM(P206,Q207:Q208)</f>
        <v>0</v>
      </c>
    </row>
    <row r="207" spans="1:18" ht="21.75">
      <c r="A207" s="60"/>
      <c r="B207" s="20" t="s">
        <v>17</v>
      </c>
      <c r="C207" s="21"/>
      <c r="D207" s="22">
        <f>ROUND(C207/12,2)</f>
        <v>0</v>
      </c>
      <c r="E207" s="22">
        <f>D207*1.8</f>
        <v>0</v>
      </c>
      <c r="F207" s="23"/>
      <c r="G207" s="21"/>
      <c r="H207" s="22">
        <f>ROUND(G207/12,2)</f>
        <v>0</v>
      </c>
      <c r="I207" s="22">
        <f>H207*1.8</f>
        <v>0</v>
      </c>
      <c r="J207" s="23"/>
      <c r="K207" s="29"/>
      <c r="L207" s="22">
        <f>ROUND(K207/12,2)</f>
        <v>0</v>
      </c>
      <c r="M207" s="22">
        <f>L207*1.8</f>
        <v>0</v>
      </c>
      <c r="N207" s="23"/>
      <c r="O207" s="59">
        <f>SUM(C207,G207,K207)</f>
        <v>0</v>
      </c>
      <c r="P207" s="27">
        <f>ROUND(O207/24,2)</f>
        <v>0</v>
      </c>
      <c r="Q207" s="27">
        <f>P207*1.8</f>
        <v>0</v>
      </c>
      <c r="R207" s="28">
        <v>0</v>
      </c>
    </row>
    <row r="208" spans="1:18" ht="22.5" thickBot="1">
      <c r="A208" s="62"/>
      <c r="B208" s="31" t="s">
        <v>18</v>
      </c>
      <c r="C208" s="32"/>
      <c r="D208" s="33">
        <f>ROUND(C208/12,2)</f>
        <v>0</v>
      </c>
      <c r="E208" s="33">
        <f>D208*1.8</f>
        <v>0</v>
      </c>
      <c r="F208" s="34"/>
      <c r="G208" s="32"/>
      <c r="H208" s="33">
        <f>ROUND(G208/12,2)</f>
        <v>0</v>
      </c>
      <c r="I208" s="33">
        <f>H208*1.8</f>
        <v>0</v>
      </c>
      <c r="J208" s="34"/>
      <c r="K208" s="35"/>
      <c r="L208" s="33">
        <f>ROUND(K208/12,2)</f>
        <v>0</v>
      </c>
      <c r="M208" s="33">
        <f>L208*1.8</f>
        <v>0</v>
      </c>
      <c r="N208" s="34"/>
      <c r="O208" s="63">
        <f>SUM(C208,G208,K208)</f>
        <v>0</v>
      </c>
      <c r="P208" s="38">
        <f>ROUND(O208/24,2)</f>
        <v>0</v>
      </c>
      <c r="Q208" s="38">
        <f>P208*1.8</f>
        <v>0</v>
      </c>
      <c r="R208" s="39">
        <v>0</v>
      </c>
    </row>
    <row r="209" spans="1:18" ht="21.75">
      <c r="A209" s="40" t="s">
        <v>82</v>
      </c>
      <c r="B209" s="55"/>
      <c r="C209" s="42"/>
      <c r="D209" s="43"/>
      <c r="E209" s="43"/>
      <c r="F209" s="44"/>
      <c r="G209" s="42"/>
      <c r="H209" s="43"/>
      <c r="I209" s="43"/>
      <c r="J209" s="44"/>
      <c r="K209" s="71"/>
      <c r="L209" s="43"/>
      <c r="M209" s="43"/>
      <c r="N209" s="44"/>
      <c r="O209" s="72"/>
      <c r="P209" s="49"/>
      <c r="Q209" s="49"/>
      <c r="R209" s="50"/>
    </row>
    <row r="210" spans="1:18" ht="21.75">
      <c r="A210" s="19" t="s">
        <v>15</v>
      </c>
      <c r="B210" s="20" t="s">
        <v>16</v>
      </c>
      <c r="C210" s="21"/>
      <c r="D210" s="22">
        <f>ROUND(C210/18,2)</f>
        <v>0</v>
      </c>
      <c r="E210" s="22"/>
      <c r="F210" s="23">
        <f>SUM(D210,E211:E212)</f>
        <v>1240.65</v>
      </c>
      <c r="G210" s="21"/>
      <c r="H210" s="22">
        <f>ROUND(G210/18,2)</f>
        <v>0</v>
      </c>
      <c r="I210" s="22"/>
      <c r="J210" s="23">
        <f>SUM(H210,I211:I212)</f>
        <v>0</v>
      </c>
      <c r="K210" s="21"/>
      <c r="L210" s="22">
        <f>ROUND(K210/18,2)</f>
        <v>0</v>
      </c>
      <c r="M210" s="22"/>
      <c r="N210" s="23">
        <f>SUM(L210,M211:M212)</f>
        <v>140.4</v>
      </c>
      <c r="O210" s="25">
        <f>SUM(C210,G210,K210)</f>
        <v>0</v>
      </c>
      <c r="P210" s="26">
        <f>ROUND(O210/36,2)</f>
        <v>0</v>
      </c>
      <c r="Q210" s="27" t="s">
        <v>23</v>
      </c>
      <c r="R210" s="28">
        <f>SUM(P210,Q211:Q212)</f>
        <v>690.534</v>
      </c>
    </row>
    <row r="211" spans="1:18" ht="21.75">
      <c r="A211" s="60"/>
      <c r="B211" s="20" t="s">
        <v>17</v>
      </c>
      <c r="C211" s="21">
        <f>6024+531+1716</f>
        <v>8271</v>
      </c>
      <c r="D211" s="22">
        <f>ROUND(C211/12,2)</f>
        <v>689.25</v>
      </c>
      <c r="E211" s="22">
        <f>D211*1.8</f>
        <v>1240.65</v>
      </c>
      <c r="F211" s="23"/>
      <c r="G211" s="21"/>
      <c r="H211" s="22">
        <f>ROUND(G211/12,2)</f>
        <v>0</v>
      </c>
      <c r="I211" s="22">
        <f>H211*1.8</f>
        <v>0</v>
      </c>
      <c r="J211" s="23"/>
      <c r="K211" s="21">
        <f>744+192</f>
        <v>936</v>
      </c>
      <c r="L211" s="22">
        <f>ROUND(K211/12,2)</f>
        <v>78</v>
      </c>
      <c r="M211" s="22">
        <f>L211*1.8</f>
        <v>140.4</v>
      </c>
      <c r="N211" s="23"/>
      <c r="O211" s="59">
        <f>SUM(C211,G211,K211)</f>
        <v>9207</v>
      </c>
      <c r="P211" s="27">
        <f>ROUND(O211/24,2)</f>
        <v>383.63</v>
      </c>
      <c r="Q211" s="27">
        <f>P211*1.8</f>
        <v>690.534</v>
      </c>
      <c r="R211" s="28">
        <v>0</v>
      </c>
    </row>
    <row r="212" spans="1:18" ht="22.5" thickBot="1">
      <c r="A212" s="62"/>
      <c r="B212" s="31" t="s">
        <v>18</v>
      </c>
      <c r="C212" s="32"/>
      <c r="D212" s="33">
        <f>ROUND(C212/12,2)</f>
        <v>0</v>
      </c>
      <c r="E212" s="33">
        <f>D212*1.8</f>
        <v>0</v>
      </c>
      <c r="F212" s="34"/>
      <c r="G212" s="32"/>
      <c r="H212" s="33">
        <f>ROUND(G212/12,2)</f>
        <v>0</v>
      </c>
      <c r="I212" s="33">
        <f>H212*1.8</f>
        <v>0</v>
      </c>
      <c r="J212" s="34"/>
      <c r="K212" s="32"/>
      <c r="L212" s="33">
        <f>ROUND(K212/12,2)</f>
        <v>0</v>
      </c>
      <c r="M212" s="33">
        <f>L212*1.8</f>
        <v>0</v>
      </c>
      <c r="N212" s="34"/>
      <c r="O212" s="63">
        <f>SUM(C212,G212,K212)</f>
        <v>0</v>
      </c>
      <c r="P212" s="38">
        <f>ROUND(O212/24,2)</f>
        <v>0</v>
      </c>
      <c r="Q212" s="38">
        <f>P212*1.8</f>
        <v>0</v>
      </c>
      <c r="R212" s="39">
        <v>0</v>
      </c>
    </row>
    <row r="213" spans="1:18" ht="21.75">
      <c r="A213" s="40" t="s">
        <v>83</v>
      </c>
      <c r="B213" s="55"/>
      <c r="C213" s="42"/>
      <c r="D213" s="43"/>
      <c r="E213" s="43"/>
      <c r="F213" s="44"/>
      <c r="G213" s="42"/>
      <c r="H213" s="43"/>
      <c r="I213" s="43"/>
      <c r="J213" s="44"/>
      <c r="K213" s="71"/>
      <c r="L213" s="43"/>
      <c r="M213" s="43"/>
      <c r="N213" s="44"/>
      <c r="O213" s="72"/>
      <c r="P213" s="49"/>
      <c r="Q213" s="49"/>
      <c r="R213" s="50"/>
    </row>
    <row r="214" spans="1:18" ht="21.75">
      <c r="A214" s="19" t="s">
        <v>23</v>
      </c>
      <c r="B214" s="20" t="s">
        <v>16</v>
      </c>
      <c r="C214" s="21"/>
      <c r="D214" s="22">
        <f>ROUND(C214/18,2)</f>
        <v>0</v>
      </c>
      <c r="E214" s="22"/>
      <c r="F214" s="23">
        <f>SUM(D214,E215:E216)</f>
        <v>1732.806</v>
      </c>
      <c r="G214" s="21"/>
      <c r="H214" s="22">
        <f>ROUND(G214/18,2)</f>
        <v>0</v>
      </c>
      <c r="I214" s="22"/>
      <c r="J214" s="23">
        <f>SUM(H214,I215:I216)</f>
        <v>1515.15</v>
      </c>
      <c r="K214" s="29"/>
      <c r="L214" s="22">
        <f>ROUND(K214/18,2)</f>
        <v>0</v>
      </c>
      <c r="M214" s="22"/>
      <c r="N214" s="23">
        <f>SUM(L214,M215:M216)</f>
        <v>1287.9</v>
      </c>
      <c r="O214" s="25">
        <f>SUM(C214,G214,K214)</f>
        <v>0</v>
      </c>
      <c r="P214" s="26">
        <f>ROUND(O214/36,2)</f>
        <v>0</v>
      </c>
      <c r="Q214" s="27" t="s">
        <v>23</v>
      </c>
      <c r="R214" s="28">
        <f>SUM(P214,Q215:Q216)</f>
        <v>2267.928</v>
      </c>
    </row>
    <row r="215" spans="1:18" ht="21.75">
      <c r="A215" s="60"/>
      <c r="B215" s="20" t="s">
        <v>17</v>
      </c>
      <c r="C215" s="21">
        <f>129+11228</f>
        <v>11357</v>
      </c>
      <c r="D215" s="22">
        <f>ROUND(C215/12,2)</f>
        <v>946.42</v>
      </c>
      <c r="E215" s="22">
        <f>D215*1.8</f>
        <v>1703.556</v>
      </c>
      <c r="F215" s="23"/>
      <c r="G215" s="21">
        <f>333+9135</f>
        <v>9468</v>
      </c>
      <c r="H215" s="22">
        <f>ROUND(G215/12,2)</f>
        <v>789</v>
      </c>
      <c r="I215" s="66">
        <f>H215*1.8</f>
        <v>1420.2</v>
      </c>
      <c r="J215" s="23"/>
      <c r="K215" s="29">
        <v>8238</v>
      </c>
      <c r="L215" s="22">
        <f>ROUND(K215/12,2)</f>
        <v>686.5</v>
      </c>
      <c r="M215" s="22">
        <f>L215*1.8</f>
        <v>1235.7</v>
      </c>
      <c r="N215" s="23"/>
      <c r="O215" s="59">
        <f>SUM(C215,G215,K215)</f>
        <v>29063</v>
      </c>
      <c r="P215" s="27">
        <f>ROUND(O215/24,2)</f>
        <v>1210.96</v>
      </c>
      <c r="Q215" s="27">
        <f>P215*1.8</f>
        <v>2179.728</v>
      </c>
      <c r="R215" s="28">
        <v>0</v>
      </c>
    </row>
    <row r="216" spans="1:18" ht="22.5" thickBot="1">
      <c r="A216" s="62"/>
      <c r="B216" s="31" t="s">
        <v>18</v>
      </c>
      <c r="C216" s="32">
        <v>195</v>
      </c>
      <c r="D216" s="33">
        <f>ROUND(C216/12,2)</f>
        <v>16.25</v>
      </c>
      <c r="E216" s="33">
        <f>D216*1.8</f>
        <v>29.25</v>
      </c>
      <c r="F216" s="34"/>
      <c r="G216" s="32">
        <v>633</v>
      </c>
      <c r="H216" s="33">
        <f>ROUND(G216/12,2)</f>
        <v>52.75</v>
      </c>
      <c r="I216" s="33">
        <f>H216*1.8</f>
        <v>94.95</v>
      </c>
      <c r="J216" s="34"/>
      <c r="K216" s="35">
        <v>348</v>
      </c>
      <c r="L216" s="33">
        <f>ROUND(K216/12,2)</f>
        <v>29</v>
      </c>
      <c r="M216" s="33">
        <f>L216*1.8</f>
        <v>52.2</v>
      </c>
      <c r="N216" s="34"/>
      <c r="O216" s="63">
        <f>SUM(C216,G216,K216)</f>
        <v>1176</v>
      </c>
      <c r="P216" s="38">
        <f>ROUND(O216/24,2)</f>
        <v>49</v>
      </c>
      <c r="Q216" s="38">
        <f>P216*1.8</f>
        <v>88.2</v>
      </c>
      <c r="R216" s="39">
        <v>0</v>
      </c>
    </row>
    <row r="217" spans="1:18" ht="21.75">
      <c r="A217" s="40" t="s">
        <v>84</v>
      </c>
      <c r="B217" s="55"/>
      <c r="C217" s="42"/>
      <c r="D217" s="43"/>
      <c r="E217" s="43"/>
      <c r="F217" s="44"/>
      <c r="G217" s="42"/>
      <c r="H217" s="43"/>
      <c r="I217" s="43"/>
      <c r="J217" s="44"/>
      <c r="K217" s="71"/>
      <c r="L217" s="43"/>
      <c r="M217" s="43"/>
      <c r="N217" s="44"/>
      <c r="O217" s="72"/>
      <c r="P217" s="49"/>
      <c r="Q217" s="49"/>
      <c r="R217" s="50"/>
    </row>
    <row r="218" spans="1:18" ht="21.75">
      <c r="A218" s="19" t="s">
        <v>15</v>
      </c>
      <c r="B218" s="20" t="s">
        <v>16</v>
      </c>
      <c r="C218" s="21"/>
      <c r="D218" s="22">
        <f>ROUND(C218/18,2)</f>
        <v>0</v>
      </c>
      <c r="E218" s="22"/>
      <c r="F218" s="23">
        <f>SUM(D218,E219:E220)</f>
        <v>0</v>
      </c>
      <c r="G218" s="21"/>
      <c r="H218" s="22">
        <f>ROUND(G218/18,2)</f>
        <v>0</v>
      </c>
      <c r="I218" s="22"/>
      <c r="J218" s="23">
        <f>SUM(H218,I219:I220)</f>
        <v>0</v>
      </c>
      <c r="K218" s="21"/>
      <c r="L218" s="22">
        <f>ROUND(K218/18,2)</f>
        <v>0</v>
      </c>
      <c r="M218" s="22"/>
      <c r="N218" s="23">
        <f>SUM(L218,M219:M220)</f>
        <v>0</v>
      </c>
      <c r="O218" s="25">
        <f>SUM(C218,G218,K218)</f>
        <v>0</v>
      </c>
      <c r="P218" s="26">
        <f>ROUND(O218/36,2)</f>
        <v>0</v>
      </c>
      <c r="Q218" s="27" t="s">
        <v>23</v>
      </c>
      <c r="R218" s="28">
        <f>SUM(P218,Q219:Q220)</f>
        <v>0</v>
      </c>
    </row>
    <row r="219" spans="1:18" ht="21.75">
      <c r="A219" s="60"/>
      <c r="B219" s="20" t="s">
        <v>17</v>
      </c>
      <c r="C219" s="21"/>
      <c r="D219" s="22">
        <f>ROUND(C219/12,2)</f>
        <v>0</v>
      </c>
      <c r="E219" s="22">
        <f>D219*1.8</f>
        <v>0</v>
      </c>
      <c r="F219" s="23"/>
      <c r="G219" s="21"/>
      <c r="H219" s="22">
        <f>ROUND(G219/12,2)</f>
        <v>0</v>
      </c>
      <c r="I219" s="22">
        <f>H219*1.8</f>
        <v>0</v>
      </c>
      <c r="J219" s="23"/>
      <c r="K219" s="21"/>
      <c r="L219" s="22">
        <f>ROUND(K219/12,2)</f>
        <v>0</v>
      </c>
      <c r="M219" s="22">
        <f>L219*1.8</f>
        <v>0</v>
      </c>
      <c r="N219" s="23"/>
      <c r="O219" s="59">
        <f>SUM(C219,G219,K219)</f>
        <v>0</v>
      </c>
      <c r="P219" s="27">
        <f>ROUND(O219/24,2)</f>
        <v>0</v>
      </c>
      <c r="Q219" s="27">
        <f>P219*1.8</f>
        <v>0</v>
      </c>
      <c r="R219" s="28">
        <v>0</v>
      </c>
    </row>
    <row r="220" spans="1:18" ht="22.5" thickBot="1">
      <c r="A220" s="62"/>
      <c r="B220" s="31" t="s">
        <v>18</v>
      </c>
      <c r="C220" s="32"/>
      <c r="D220" s="33">
        <f>ROUND(C220/12,2)</f>
        <v>0</v>
      </c>
      <c r="E220" s="33">
        <f>D220*1.8</f>
        <v>0</v>
      </c>
      <c r="F220" s="34"/>
      <c r="G220" s="32"/>
      <c r="H220" s="33">
        <f>ROUND(G220/12,2)</f>
        <v>0</v>
      </c>
      <c r="I220" s="33">
        <f>H220*1.8</f>
        <v>0</v>
      </c>
      <c r="J220" s="34"/>
      <c r="K220" s="32"/>
      <c r="L220" s="33">
        <f>ROUND(K220/12,2)</f>
        <v>0</v>
      </c>
      <c r="M220" s="33">
        <f>L220*1.8</f>
        <v>0</v>
      </c>
      <c r="N220" s="34"/>
      <c r="O220" s="63">
        <f>SUM(C220,G220,K220)</f>
        <v>0</v>
      </c>
      <c r="P220" s="38">
        <f>ROUND(O220/24,2)</f>
        <v>0</v>
      </c>
      <c r="Q220" s="38">
        <f>P220*1.8</f>
        <v>0</v>
      </c>
      <c r="R220" s="39">
        <v>0</v>
      </c>
    </row>
    <row r="221" spans="1:18" ht="21.75">
      <c r="A221" s="40" t="s">
        <v>85</v>
      </c>
      <c r="B221" s="55"/>
      <c r="C221" s="42"/>
      <c r="D221" s="43"/>
      <c r="E221" s="43"/>
      <c r="F221" s="44"/>
      <c r="G221" s="42"/>
      <c r="H221" s="43"/>
      <c r="I221" s="43"/>
      <c r="J221" s="44"/>
      <c r="K221" s="71"/>
      <c r="L221" s="43"/>
      <c r="M221" s="43"/>
      <c r="N221" s="44"/>
      <c r="O221" s="72"/>
      <c r="P221" s="49"/>
      <c r="Q221" s="49"/>
      <c r="R221" s="50"/>
    </row>
    <row r="222" spans="1:18" ht="21.75">
      <c r="A222" s="19" t="s">
        <v>15</v>
      </c>
      <c r="B222" s="20" t="s">
        <v>16</v>
      </c>
      <c r="C222" s="21"/>
      <c r="D222" s="22">
        <f>ROUND(C222/18,2)</f>
        <v>0</v>
      </c>
      <c r="E222" s="22"/>
      <c r="F222" s="23">
        <f>SUM(D222,E223:E224)</f>
        <v>0</v>
      </c>
      <c r="G222" s="21">
        <v>19692</v>
      </c>
      <c r="H222" s="22">
        <f>ROUND(G222/18,2)</f>
        <v>1094</v>
      </c>
      <c r="I222" s="22"/>
      <c r="J222" s="23">
        <f>SUM(H222,I223:I224)</f>
        <v>1309.1</v>
      </c>
      <c r="K222" s="21"/>
      <c r="L222" s="22">
        <f>ROUND(K222/18,2)</f>
        <v>0</v>
      </c>
      <c r="M222" s="22"/>
      <c r="N222" s="23">
        <f>SUM(L222,M223:M224)</f>
        <v>0</v>
      </c>
      <c r="O222" s="25">
        <f>SUM(C222,G222,K222)</f>
        <v>19692</v>
      </c>
      <c r="P222" s="26">
        <f>ROUND(O222/36,2)</f>
        <v>547</v>
      </c>
      <c r="Q222" s="27" t="s">
        <v>23</v>
      </c>
      <c r="R222" s="28">
        <f>SUM(P222,Q223:Q224)</f>
        <v>654.55</v>
      </c>
    </row>
    <row r="223" spans="1:18" ht="21.75">
      <c r="A223" s="60"/>
      <c r="B223" s="20" t="s">
        <v>17</v>
      </c>
      <c r="C223" s="21"/>
      <c r="D223" s="22">
        <f>ROUND(C223/12,2)</f>
        <v>0</v>
      </c>
      <c r="E223" s="22">
        <f>D223*1.8</f>
        <v>0</v>
      </c>
      <c r="F223" s="23"/>
      <c r="G223" s="21">
        <v>1424</v>
      </c>
      <c r="H223" s="22">
        <f>ROUND(G223/12,2)</f>
        <v>118.67</v>
      </c>
      <c r="I223" s="22">
        <f>H223*1.8</f>
        <v>213.606</v>
      </c>
      <c r="J223" s="23"/>
      <c r="K223" s="21"/>
      <c r="L223" s="22">
        <f>ROUND(K223/12,2)</f>
        <v>0</v>
      </c>
      <c r="M223" s="22">
        <f>L223*1.8</f>
        <v>0</v>
      </c>
      <c r="N223" s="23"/>
      <c r="O223" s="59">
        <f>SUM(C223,G223,K223)</f>
        <v>1424</v>
      </c>
      <c r="P223" s="27">
        <f>ROUND(O223/24,2)</f>
        <v>59.33</v>
      </c>
      <c r="Q223" s="27">
        <f>P223*1.8</f>
        <v>106.794</v>
      </c>
      <c r="R223" s="28">
        <v>0</v>
      </c>
    </row>
    <row r="224" spans="1:18" ht="22.5" thickBot="1">
      <c r="A224" s="62"/>
      <c r="B224" s="31" t="s">
        <v>18</v>
      </c>
      <c r="C224" s="32"/>
      <c r="D224" s="33">
        <f>ROUND(C224/12,2)</f>
        <v>0</v>
      </c>
      <c r="E224" s="33">
        <f>D224*1.8</f>
        <v>0</v>
      </c>
      <c r="F224" s="34"/>
      <c r="G224" s="32">
        <v>10</v>
      </c>
      <c r="H224" s="33">
        <f>ROUND(G224/12,2)</f>
        <v>0.83</v>
      </c>
      <c r="I224" s="33">
        <f>H224*1.8</f>
        <v>1.494</v>
      </c>
      <c r="J224" s="34"/>
      <c r="K224" s="32"/>
      <c r="L224" s="33">
        <f>ROUND(K224/12,2)</f>
        <v>0</v>
      </c>
      <c r="M224" s="33">
        <f>L224*1.8</f>
        <v>0</v>
      </c>
      <c r="N224" s="34"/>
      <c r="O224" s="63">
        <f>SUM(C224,G224,K224)</f>
        <v>10</v>
      </c>
      <c r="P224" s="38">
        <f>ROUND(O224/24,2)</f>
        <v>0.42</v>
      </c>
      <c r="Q224" s="38">
        <f>P224*1.8</f>
        <v>0.756</v>
      </c>
      <c r="R224" s="39">
        <v>0</v>
      </c>
    </row>
    <row r="225" spans="1:18" s="1" customFormat="1" ht="21.75">
      <c r="A225" s="73" t="s">
        <v>86</v>
      </c>
      <c r="B225" s="74" t="s">
        <v>16</v>
      </c>
      <c r="C225" s="75">
        <f>SUM(C5,C9,C13,C17,C21,C25,C65,C78,C82,C86,C120,C124,C146,C150,C178,C183,C202,C206,C210,C214,C218,C222)</f>
        <v>186261</v>
      </c>
      <c r="D225" s="75">
        <f>SUM(D5,D9,D13,D17,D21,D25,D65,D78,D82,D86,D120,D124,D146,D150,D178,D183,D202,D206,D210,D214,D218,D222)</f>
        <v>10347.83</v>
      </c>
      <c r="E225" s="75"/>
      <c r="F225" s="76">
        <f>ROUND(SUM(D225,E226:E228),2)</f>
        <v>16853.93</v>
      </c>
      <c r="G225" s="75">
        <f>SUM(G5,G9,G13,G17,G21,G25,G65,G78,G82,G86,G120,G124,G146,G150,G178,G183,G202,G206,G210,G214,G218,G222)</f>
        <v>181675</v>
      </c>
      <c r="H225" s="75">
        <f>SUM(H5,H9,H13,H17,H21,H25,H65,H78,H82,H86,H120,H124,H146,H150,H178,H183,H202,H206,H210,H214,H218,H222)</f>
        <v>10093.08</v>
      </c>
      <c r="I225" s="75"/>
      <c r="J225" s="76">
        <f>ROUND(SUM(H225,I226:I228),2)</f>
        <v>14816.28</v>
      </c>
      <c r="K225" s="75">
        <f>SUM(K5,K9,K13,K17,K21,K25,K65,K78,K82,K86,K120,K124,K146,K150,K178,K183,K202,K206,K210,K214,K218,K222)</f>
        <v>76638</v>
      </c>
      <c r="L225" s="75">
        <f>SUM(L5,L9,L13,L17,L21,L25,L65,L78,L82,L86,L120,L124,L146,L150,L178,L183,L202,L206,L210,L214,L218,L222)</f>
        <v>4257.68</v>
      </c>
      <c r="M225" s="75"/>
      <c r="N225" s="76">
        <f>ROUND(SUM(L225,M226:M228),2)</f>
        <v>7624.49</v>
      </c>
      <c r="O225" s="75">
        <f>SUM(O5,O9,O13,O17,O21,O25,O65,O78,O82,O86,O120,O124,O146,O150,O178,O183,O202,O206,O210,O214,O218,O222)</f>
        <v>444574</v>
      </c>
      <c r="P225" s="75">
        <f>SUM(P5,P9,P13,P17,P21,P25,P65,P78,P82,P86,P120,P124,P146,P150,P178,P183,P202,P206,P210,P214,P218,P222)</f>
        <v>12349.259999999998</v>
      </c>
      <c r="Q225" s="75">
        <f>SUM(Q5,Q9,Q13,Q17,Q21,Q25,Q65,Q78,Q82,Q86,Q120,Q124,Q146,Q150,Q178,Q183,Q202,Q206,Q210,Q214,Q218,Q222)</f>
        <v>0</v>
      </c>
      <c r="R225" s="76">
        <f>ROUND(SUM(P225,Q226:Q228),2)</f>
        <v>19647.38</v>
      </c>
    </row>
    <row r="226" spans="1:18" s="1" customFormat="1" ht="21.75">
      <c r="A226" s="77"/>
      <c r="B226" s="74" t="s">
        <v>67</v>
      </c>
      <c r="C226" s="75">
        <f>SUM(C179)</f>
        <v>0</v>
      </c>
      <c r="D226" s="75">
        <f>SUM(D179)</f>
        <v>0</v>
      </c>
      <c r="E226" s="75">
        <f>SUM(E179)</f>
        <v>0</v>
      </c>
      <c r="F226" s="78">
        <v>0</v>
      </c>
      <c r="G226" s="75">
        <f>SUM(G179)</f>
        <v>0</v>
      </c>
      <c r="H226" s="75">
        <f>SUM(H179)</f>
        <v>0</v>
      </c>
      <c r="I226" s="75">
        <f>SUM(I179)</f>
        <v>0</v>
      </c>
      <c r="J226" s="78">
        <v>0</v>
      </c>
      <c r="K226" s="75">
        <f>SUM(K179)</f>
        <v>0</v>
      </c>
      <c r="L226" s="75">
        <f>SUM(L179)</f>
        <v>0</v>
      </c>
      <c r="M226" s="75">
        <f>SUM(M179)</f>
        <v>0</v>
      </c>
      <c r="N226" s="78">
        <v>0</v>
      </c>
      <c r="O226" s="75">
        <f>SUM(O179)</f>
        <v>0</v>
      </c>
      <c r="P226" s="75">
        <f>SUM(P179)</f>
        <v>0</v>
      </c>
      <c r="Q226" s="75">
        <f>SUM(Q179)</f>
        <v>0</v>
      </c>
      <c r="R226" s="78">
        <v>0</v>
      </c>
    </row>
    <row r="227" spans="1:18" s="1" customFormat="1" ht="21.75">
      <c r="A227" s="77"/>
      <c r="B227" s="74" t="s">
        <v>17</v>
      </c>
      <c r="C227" s="79">
        <f aca="true" t="shared" si="0" ref="C227:E228">SUM(C6,C10,C14,C18,C22,C26,C66,C79,C83,C87,C121,C125,C147,C151,C180,C184,C203,C207,C211,C215,C219,C223)</f>
        <v>46330</v>
      </c>
      <c r="D227" s="79">
        <f t="shared" si="0"/>
        <v>3860.84</v>
      </c>
      <c r="E227" s="79">
        <f t="shared" si="0"/>
        <v>6436.795</v>
      </c>
      <c r="F227" s="78">
        <v>0</v>
      </c>
      <c r="G227" s="79">
        <f aca="true" t="shared" si="1" ref="G227:I228">SUM(G6,G10,G14,G18,G22,G26,G66,G79,G83,G87,G121,G125,G147,G151,G180,G184,G203,G207,G211,G215,G219,G223)</f>
        <v>33369</v>
      </c>
      <c r="H227" s="79">
        <f t="shared" si="1"/>
        <v>2780.75</v>
      </c>
      <c r="I227" s="79">
        <f t="shared" si="1"/>
        <v>4560.450999999999</v>
      </c>
      <c r="J227" s="78">
        <v>0</v>
      </c>
      <c r="K227" s="79">
        <f aca="true" t="shared" si="2" ref="K227:M228">SUM(K6,K10,K14,K18,K22,K26,K66,K79,K83,K87,K121,K125,K147,K151,K180,K184,K203,K207,K211,K215,K219,K223)</f>
        <v>23063</v>
      </c>
      <c r="L227" s="79">
        <f t="shared" si="2"/>
        <v>1921.92</v>
      </c>
      <c r="M227" s="79">
        <f t="shared" si="2"/>
        <v>3223.6760000000004</v>
      </c>
      <c r="N227" s="78">
        <v>0</v>
      </c>
      <c r="O227" s="79">
        <f aca="true" t="shared" si="3" ref="O227:Q228">SUM(O6,O10,O14,O18,O22,O26,O66,O79,O83,O87,O121,O125,O147,O151,O180,O184,O203,O207,O211,O215,O219,O223)</f>
        <v>102762</v>
      </c>
      <c r="P227" s="79">
        <f t="shared" si="3"/>
        <v>4281.79</v>
      </c>
      <c r="Q227" s="79">
        <f t="shared" si="3"/>
        <v>7110.517999999999</v>
      </c>
      <c r="R227" s="78">
        <v>0</v>
      </c>
    </row>
    <row r="228" spans="1:18" s="1" customFormat="1" ht="22.5" thickBot="1">
      <c r="A228" s="80"/>
      <c r="B228" s="81" t="s">
        <v>18</v>
      </c>
      <c r="C228" s="82">
        <f t="shared" si="0"/>
        <v>480</v>
      </c>
      <c r="D228" s="82">
        <f t="shared" si="0"/>
        <v>40</v>
      </c>
      <c r="E228" s="82">
        <f t="shared" si="0"/>
        <v>69.3</v>
      </c>
      <c r="F228" s="83">
        <v>0</v>
      </c>
      <c r="G228" s="82">
        <f t="shared" si="1"/>
        <v>1105</v>
      </c>
      <c r="H228" s="82">
        <f t="shared" si="1"/>
        <v>92.08</v>
      </c>
      <c r="I228" s="82">
        <f t="shared" si="1"/>
        <v>162.744</v>
      </c>
      <c r="J228" s="83">
        <v>0</v>
      </c>
      <c r="K228" s="82">
        <f t="shared" si="2"/>
        <v>1055</v>
      </c>
      <c r="L228" s="82">
        <f t="shared" si="2"/>
        <v>87.92</v>
      </c>
      <c r="M228" s="82">
        <f t="shared" si="2"/>
        <v>143.13</v>
      </c>
      <c r="N228" s="83">
        <v>0</v>
      </c>
      <c r="O228" s="82">
        <f t="shared" si="3"/>
        <v>2640</v>
      </c>
      <c r="P228" s="82">
        <f t="shared" si="3"/>
        <v>110.01</v>
      </c>
      <c r="Q228" s="82">
        <f t="shared" si="3"/>
        <v>187.605</v>
      </c>
      <c r="R228" s="83">
        <v>0</v>
      </c>
    </row>
    <row r="229" spans="1:18" ht="21.75">
      <c r="A229" s="84" t="s">
        <v>87</v>
      </c>
      <c r="B229" s="85"/>
      <c r="C229" s="86"/>
      <c r="D229" s="87"/>
      <c r="E229" s="87"/>
      <c r="F229" s="88"/>
      <c r="G229" s="86"/>
      <c r="H229" s="87"/>
      <c r="I229" s="89"/>
      <c r="J229" s="88"/>
      <c r="K229" s="90"/>
      <c r="L229" s="87"/>
      <c r="M229" s="89"/>
      <c r="N229" s="88"/>
      <c r="O229" s="90"/>
      <c r="P229" s="89"/>
      <c r="Q229" s="89"/>
      <c r="R229" s="91"/>
    </row>
    <row r="230" spans="1:18" ht="21.75">
      <c r="A230" s="92" t="s">
        <v>88</v>
      </c>
      <c r="B230" s="93"/>
      <c r="C230" s="21"/>
      <c r="D230" s="22"/>
      <c r="E230" s="22"/>
      <c r="F230" s="23"/>
      <c r="G230" s="21"/>
      <c r="H230" s="22"/>
      <c r="I230" s="66"/>
      <c r="J230" s="23"/>
      <c r="K230" s="94"/>
      <c r="L230" s="22"/>
      <c r="M230" s="66"/>
      <c r="N230" s="23"/>
      <c r="O230" s="95"/>
      <c r="P230" s="26"/>
      <c r="Q230" s="26"/>
      <c r="R230" s="28"/>
    </row>
    <row r="231" spans="1:18" ht="21.75">
      <c r="A231" s="19" t="s">
        <v>15</v>
      </c>
      <c r="B231" s="20" t="s">
        <v>16</v>
      </c>
      <c r="C231" s="21">
        <v>226</v>
      </c>
      <c r="D231" s="22">
        <f>ROUND(C231/18,2)</f>
        <v>12.56</v>
      </c>
      <c r="E231" s="22"/>
      <c r="F231" s="23">
        <f>SUM(D231,E232:E233)</f>
        <v>12.56</v>
      </c>
      <c r="G231" s="21">
        <v>169</v>
      </c>
      <c r="H231" s="22">
        <f>ROUND(G231/18,2)</f>
        <v>9.39</v>
      </c>
      <c r="I231" s="22"/>
      <c r="J231" s="23">
        <f>SUM(H231,I232:I233)</f>
        <v>9.39</v>
      </c>
      <c r="K231" s="29"/>
      <c r="L231" s="22">
        <f>ROUND(K231/18,2)</f>
        <v>0</v>
      </c>
      <c r="M231" s="22"/>
      <c r="N231" s="23">
        <f>SUM(L231,M232:M233)</f>
        <v>0</v>
      </c>
      <c r="O231" s="25">
        <f>SUM(C231,G231,K231)</f>
        <v>395</v>
      </c>
      <c r="P231" s="26">
        <f>ROUND(O231/36,2)</f>
        <v>10.97</v>
      </c>
      <c r="Q231" s="27" t="s">
        <v>23</v>
      </c>
      <c r="R231" s="28">
        <f>SUM(P231,Q232:Q233)</f>
        <v>10.97</v>
      </c>
    </row>
    <row r="232" spans="1:18" ht="21.75">
      <c r="A232" s="60"/>
      <c r="B232" s="20" t="s">
        <v>17</v>
      </c>
      <c r="C232" s="21"/>
      <c r="D232" s="22">
        <f>ROUND(C232/12,2)</f>
        <v>0</v>
      </c>
      <c r="E232" s="22">
        <f>D232*2</f>
        <v>0</v>
      </c>
      <c r="F232" s="23"/>
      <c r="G232" s="21"/>
      <c r="H232" s="22">
        <f>ROUND(G232/12,2)</f>
        <v>0</v>
      </c>
      <c r="I232" s="22">
        <f>H232*2</f>
        <v>0</v>
      </c>
      <c r="J232" s="23"/>
      <c r="K232" s="29"/>
      <c r="L232" s="22">
        <f>ROUND(K232/12,2)</f>
        <v>0</v>
      </c>
      <c r="M232" s="22">
        <f>L232*2</f>
        <v>0</v>
      </c>
      <c r="N232" s="23"/>
      <c r="O232" s="59">
        <f>SUM(C232,G232,K232)</f>
        <v>0</v>
      </c>
      <c r="P232" s="27">
        <f>ROUND(O232/24,2)</f>
        <v>0</v>
      </c>
      <c r="Q232" s="27">
        <f>P232*2</f>
        <v>0</v>
      </c>
      <c r="R232" s="28">
        <v>0</v>
      </c>
    </row>
    <row r="233" spans="1:18" ht="22.5" thickBot="1">
      <c r="A233" s="62"/>
      <c r="B233" s="31" t="s">
        <v>18</v>
      </c>
      <c r="C233" s="32"/>
      <c r="D233" s="33">
        <f>ROUND(C233/12,2)</f>
        <v>0</v>
      </c>
      <c r="E233" s="33">
        <f>D233*2</f>
        <v>0</v>
      </c>
      <c r="F233" s="34"/>
      <c r="G233" s="32"/>
      <c r="H233" s="33">
        <f>ROUND(G233/12,2)</f>
        <v>0</v>
      </c>
      <c r="I233" s="33">
        <f>H233*2</f>
        <v>0</v>
      </c>
      <c r="J233" s="34"/>
      <c r="K233" s="35"/>
      <c r="L233" s="33">
        <f>ROUND(K233/12,2)</f>
        <v>0</v>
      </c>
      <c r="M233" s="33">
        <f>L233*2</f>
        <v>0</v>
      </c>
      <c r="N233" s="34"/>
      <c r="O233" s="63">
        <f>SUM(C233,G233,K233)</f>
        <v>0</v>
      </c>
      <c r="P233" s="38">
        <f>ROUND(O233/24,2)</f>
        <v>0</v>
      </c>
      <c r="Q233" s="38">
        <f>P233*2</f>
        <v>0</v>
      </c>
      <c r="R233" s="39">
        <v>0</v>
      </c>
    </row>
    <row r="234" spans="1:18" ht="21.75">
      <c r="A234" s="40" t="s">
        <v>89</v>
      </c>
      <c r="B234" s="55"/>
      <c r="C234" s="42"/>
      <c r="D234" s="43"/>
      <c r="E234" s="43"/>
      <c r="F234" s="44"/>
      <c r="G234" s="42"/>
      <c r="H234" s="43"/>
      <c r="I234" s="45"/>
      <c r="J234" s="44"/>
      <c r="K234" s="64"/>
      <c r="L234" s="43"/>
      <c r="M234" s="45"/>
      <c r="N234" s="44"/>
      <c r="O234" s="65"/>
      <c r="P234" s="53"/>
      <c r="Q234" s="53"/>
      <c r="R234" s="50"/>
    </row>
    <row r="235" spans="1:18" ht="21.75">
      <c r="A235" s="19" t="s">
        <v>15</v>
      </c>
      <c r="B235" s="20" t="s">
        <v>16</v>
      </c>
      <c r="C235" s="21">
        <v>2687</v>
      </c>
      <c r="D235" s="22">
        <f>ROUND(C235/18,2)</f>
        <v>149.28</v>
      </c>
      <c r="E235" s="22"/>
      <c r="F235" s="23">
        <f>SUM(D235,E236:E237)</f>
        <v>149.28</v>
      </c>
      <c r="G235" s="21">
        <v>2661</v>
      </c>
      <c r="H235" s="22">
        <f>ROUND(G235/18,2)</f>
        <v>147.83</v>
      </c>
      <c r="I235" s="22"/>
      <c r="J235" s="23">
        <f>SUM(H235,I236:I237)</f>
        <v>147.83</v>
      </c>
      <c r="K235" s="29">
        <v>144</v>
      </c>
      <c r="L235" s="22">
        <f>ROUND(K235/18,2)</f>
        <v>8</v>
      </c>
      <c r="M235" s="22"/>
      <c r="N235" s="23">
        <f>SUM(L235,M236:M237)</f>
        <v>8</v>
      </c>
      <c r="O235" s="25">
        <f>SUM(C235,G235,K235)</f>
        <v>5492</v>
      </c>
      <c r="P235" s="26">
        <f>ROUND(O235/36,2)</f>
        <v>152.56</v>
      </c>
      <c r="Q235" s="27" t="s">
        <v>23</v>
      </c>
      <c r="R235" s="28">
        <f>SUM(P235,Q236:Q237)</f>
        <v>152.56</v>
      </c>
    </row>
    <row r="236" spans="1:18" ht="21.75">
      <c r="A236" s="60"/>
      <c r="B236" s="20" t="s">
        <v>17</v>
      </c>
      <c r="C236" s="21"/>
      <c r="D236" s="22">
        <f>ROUND(C236/12,2)</f>
        <v>0</v>
      </c>
      <c r="E236" s="22">
        <f>D236*2</f>
        <v>0</v>
      </c>
      <c r="F236" s="23"/>
      <c r="G236" s="21"/>
      <c r="H236" s="22">
        <f>ROUND(G236/12,2)</f>
        <v>0</v>
      </c>
      <c r="I236" s="22">
        <f>H236*2</f>
        <v>0</v>
      </c>
      <c r="J236" s="23"/>
      <c r="K236" s="29"/>
      <c r="L236" s="22">
        <f>ROUND(K236/12,2)</f>
        <v>0</v>
      </c>
      <c r="M236" s="22">
        <f>L236*2</f>
        <v>0</v>
      </c>
      <c r="N236" s="23"/>
      <c r="O236" s="59">
        <f>SUM(C236,G236,K236)</f>
        <v>0</v>
      </c>
      <c r="P236" s="27">
        <f>ROUND(O236/24,2)</f>
        <v>0</v>
      </c>
      <c r="Q236" s="27">
        <f>P236*2</f>
        <v>0</v>
      </c>
      <c r="R236" s="28">
        <v>0</v>
      </c>
    </row>
    <row r="237" spans="1:18" ht="22.5" thickBot="1">
      <c r="A237" s="62"/>
      <c r="B237" s="31" t="s">
        <v>18</v>
      </c>
      <c r="C237" s="32"/>
      <c r="D237" s="33">
        <f>ROUND(C237/12,2)</f>
        <v>0</v>
      </c>
      <c r="E237" s="33">
        <f>D237*2</f>
        <v>0</v>
      </c>
      <c r="F237" s="34"/>
      <c r="G237" s="32"/>
      <c r="H237" s="33">
        <f>ROUND(G237/12,2)</f>
        <v>0</v>
      </c>
      <c r="I237" s="33">
        <f>H237*2</f>
        <v>0</v>
      </c>
      <c r="J237" s="34"/>
      <c r="K237" s="35"/>
      <c r="L237" s="33">
        <f>ROUND(K237/12,2)</f>
        <v>0</v>
      </c>
      <c r="M237" s="33">
        <f>L237*2</f>
        <v>0</v>
      </c>
      <c r="N237" s="34"/>
      <c r="O237" s="63">
        <f>SUM(C237,G237,K237)</f>
        <v>0</v>
      </c>
      <c r="P237" s="38">
        <f>ROUND(O237/24,2)</f>
        <v>0</v>
      </c>
      <c r="Q237" s="38">
        <f>P237*2</f>
        <v>0</v>
      </c>
      <c r="R237" s="39">
        <v>0</v>
      </c>
    </row>
    <row r="238" spans="1:18" ht="21.75">
      <c r="A238" s="40" t="s">
        <v>90</v>
      </c>
      <c r="B238" s="55"/>
      <c r="C238" s="42"/>
      <c r="D238" s="43"/>
      <c r="E238" s="43"/>
      <c r="F238" s="44"/>
      <c r="G238" s="42"/>
      <c r="H238" s="43"/>
      <c r="I238" s="45"/>
      <c r="J238" s="44"/>
      <c r="K238" s="64"/>
      <c r="L238" s="43"/>
      <c r="M238" s="45"/>
      <c r="N238" s="44"/>
      <c r="O238" s="65"/>
      <c r="P238" s="53"/>
      <c r="Q238" s="53"/>
      <c r="R238" s="50"/>
    </row>
    <row r="239" spans="1:18" ht="21.75">
      <c r="A239" s="19" t="s">
        <v>15</v>
      </c>
      <c r="B239" s="20" t="s">
        <v>16</v>
      </c>
      <c r="C239" s="21">
        <v>292</v>
      </c>
      <c r="D239" s="22">
        <f>ROUND(C239/18,2)</f>
        <v>16.22</v>
      </c>
      <c r="E239" s="22"/>
      <c r="F239" s="23">
        <f>SUM(D239,E240:E241)</f>
        <v>16.22</v>
      </c>
      <c r="G239" s="21">
        <v>253</v>
      </c>
      <c r="H239" s="22">
        <f>ROUND(G239/18,2)</f>
        <v>14.06</v>
      </c>
      <c r="I239" s="22"/>
      <c r="J239" s="23">
        <f>SUM(H239,I240:I241)</f>
        <v>14.06</v>
      </c>
      <c r="K239" s="29"/>
      <c r="L239" s="22">
        <f>ROUND(K239/18,2)</f>
        <v>0</v>
      </c>
      <c r="M239" s="22"/>
      <c r="N239" s="23">
        <f>SUM(L239,M240:M241)</f>
        <v>0</v>
      </c>
      <c r="O239" s="25">
        <f>SUM(C239,G239,K239)</f>
        <v>545</v>
      </c>
      <c r="P239" s="26">
        <f>ROUND(O239/36,2)</f>
        <v>15.14</v>
      </c>
      <c r="Q239" s="27" t="s">
        <v>23</v>
      </c>
      <c r="R239" s="28">
        <f>SUM(P239,Q240:Q241)</f>
        <v>15.14</v>
      </c>
    </row>
    <row r="240" spans="1:18" ht="21.75">
      <c r="A240" s="60"/>
      <c r="B240" s="20" t="s">
        <v>17</v>
      </c>
      <c r="C240" s="21"/>
      <c r="D240" s="22">
        <f>ROUND(C240/12,2)</f>
        <v>0</v>
      </c>
      <c r="E240" s="22">
        <f>D240*2</f>
        <v>0</v>
      </c>
      <c r="F240" s="23"/>
      <c r="G240" s="21"/>
      <c r="H240" s="22">
        <f>ROUND(G240/12,2)</f>
        <v>0</v>
      </c>
      <c r="I240" s="22">
        <f>H240*2</f>
        <v>0</v>
      </c>
      <c r="J240" s="23"/>
      <c r="K240" s="29"/>
      <c r="L240" s="22">
        <f>ROUND(K240/12,2)</f>
        <v>0</v>
      </c>
      <c r="M240" s="22">
        <f>L240*2</f>
        <v>0</v>
      </c>
      <c r="N240" s="23"/>
      <c r="O240" s="59">
        <f>SUM(C240,G240,K240)</f>
        <v>0</v>
      </c>
      <c r="P240" s="27">
        <f>ROUND(O240/24,2)</f>
        <v>0</v>
      </c>
      <c r="Q240" s="27">
        <f>P240*2</f>
        <v>0</v>
      </c>
      <c r="R240" s="28">
        <v>0</v>
      </c>
    </row>
    <row r="241" spans="1:18" ht="22.5" thickBot="1">
      <c r="A241" s="62"/>
      <c r="B241" s="31" t="s">
        <v>18</v>
      </c>
      <c r="C241" s="32"/>
      <c r="D241" s="33">
        <f>ROUND(C241/12,2)</f>
        <v>0</v>
      </c>
      <c r="E241" s="33">
        <f>D241*2</f>
        <v>0</v>
      </c>
      <c r="F241" s="34"/>
      <c r="G241" s="32"/>
      <c r="H241" s="33">
        <f>ROUND(G241/12,2)</f>
        <v>0</v>
      </c>
      <c r="I241" s="33">
        <f>H241*2</f>
        <v>0</v>
      </c>
      <c r="J241" s="34"/>
      <c r="K241" s="35"/>
      <c r="L241" s="33">
        <f>ROUND(K241/12,2)</f>
        <v>0</v>
      </c>
      <c r="M241" s="33">
        <f>L241*2</f>
        <v>0</v>
      </c>
      <c r="N241" s="34"/>
      <c r="O241" s="63">
        <f>SUM(C241,G241,K241)</f>
        <v>0</v>
      </c>
      <c r="P241" s="38">
        <f>ROUND(O241/24,2)</f>
        <v>0</v>
      </c>
      <c r="Q241" s="38">
        <f>P241*2</f>
        <v>0</v>
      </c>
      <c r="R241" s="39">
        <v>0</v>
      </c>
    </row>
    <row r="242" spans="1:18" s="1" customFormat="1" ht="21.75">
      <c r="A242" s="73" t="s">
        <v>91</v>
      </c>
      <c r="B242" s="74" t="s">
        <v>16</v>
      </c>
      <c r="C242" s="75">
        <f>SUM(C231,C235,C239)</f>
        <v>3205</v>
      </c>
      <c r="D242" s="75">
        <f aca="true" t="shared" si="4" ref="C242:E244">SUM(D231,D235,D239)</f>
        <v>178.06</v>
      </c>
      <c r="E242" s="96"/>
      <c r="F242" s="76">
        <f>ROUND(SUM(D242,E243:E244),2)</f>
        <v>178.06</v>
      </c>
      <c r="G242" s="75">
        <f aca="true" t="shared" si="5" ref="G242:H244">SUM(G231,G235,G239)</f>
        <v>3083</v>
      </c>
      <c r="H242" s="75">
        <f t="shared" si="5"/>
        <v>171.28000000000003</v>
      </c>
      <c r="I242" s="96"/>
      <c r="J242" s="76">
        <f>ROUND(SUM(H242,I243:I244),2)</f>
        <v>171.28</v>
      </c>
      <c r="K242" s="75">
        <f aca="true" t="shared" si="6" ref="K242:L244">SUM(K231,K235,K239)</f>
        <v>144</v>
      </c>
      <c r="L242" s="75">
        <f t="shared" si="6"/>
        <v>8</v>
      </c>
      <c r="M242" s="96"/>
      <c r="N242" s="76">
        <f>ROUND(SUM(L242,M243:M244),2)</f>
        <v>8</v>
      </c>
      <c r="O242" s="75">
        <f aca="true" t="shared" si="7" ref="O242:P244">SUM(O231,O235,O239)</f>
        <v>6432</v>
      </c>
      <c r="P242" s="97">
        <f t="shared" si="7"/>
        <v>178.67000000000002</v>
      </c>
      <c r="Q242" s="96"/>
      <c r="R242" s="76">
        <f>ROUND(SUM(P242,Q243:Q244),2)</f>
        <v>178.67</v>
      </c>
    </row>
    <row r="243" spans="1:18" s="1" customFormat="1" ht="21.75">
      <c r="A243" s="77"/>
      <c r="B243" s="74" t="s">
        <v>17</v>
      </c>
      <c r="C243" s="79">
        <f t="shared" si="4"/>
        <v>0</v>
      </c>
      <c r="D243" s="96">
        <f t="shared" si="4"/>
        <v>0</v>
      </c>
      <c r="E243" s="96">
        <f t="shared" si="4"/>
        <v>0</v>
      </c>
      <c r="F243" s="78">
        <v>0</v>
      </c>
      <c r="G243" s="79">
        <f t="shared" si="5"/>
        <v>0</v>
      </c>
      <c r="H243" s="96">
        <f t="shared" si="5"/>
        <v>0</v>
      </c>
      <c r="I243" s="96">
        <f>SUM(I232,I236,I240)</f>
        <v>0</v>
      </c>
      <c r="J243" s="78">
        <v>0</v>
      </c>
      <c r="K243" s="79">
        <f t="shared" si="6"/>
        <v>0</v>
      </c>
      <c r="L243" s="96">
        <f t="shared" si="6"/>
        <v>0</v>
      </c>
      <c r="M243" s="96">
        <f>SUM(M232,M236,M240)</f>
        <v>0</v>
      </c>
      <c r="N243" s="78">
        <v>0</v>
      </c>
      <c r="O243" s="79">
        <f t="shared" si="7"/>
        <v>0</v>
      </c>
      <c r="P243" s="96">
        <f t="shared" si="7"/>
        <v>0</v>
      </c>
      <c r="Q243" s="96">
        <f>SUM(Q232,Q236,Q240)</f>
        <v>0</v>
      </c>
      <c r="R243" s="78">
        <v>0</v>
      </c>
    </row>
    <row r="244" spans="1:18" s="1" customFormat="1" ht="22.5" thickBot="1">
      <c r="A244" s="80"/>
      <c r="B244" s="81" t="s">
        <v>18</v>
      </c>
      <c r="C244" s="82">
        <f t="shared" si="4"/>
        <v>0</v>
      </c>
      <c r="D244" s="98">
        <f>SUM(D233,D237,D241)</f>
        <v>0</v>
      </c>
      <c r="E244" s="98">
        <f>SUM(E233,E237,E241)</f>
        <v>0</v>
      </c>
      <c r="F244" s="83">
        <v>0</v>
      </c>
      <c r="G244" s="82">
        <f t="shared" si="5"/>
        <v>0</v>
      </c>
      <c r="H244" s="98">
        <f>SUM(H233,H237,H241)</f>
        <v>0</v>
      </c>
      <c r="I244" s="98">
        <f>SUM(I233,I237,I241)</f>
        <v>0</v>
      </c>
      <c r="J244" s="83">
        <v>0</v>
      </c>
      <c r="K244" s="82">
        <f t="shared" si="6"/>
        <v>0</v>
      </c>
      <c r="L244" s="98">
        <f>SUM(L233,L237,L241)</f>
        <v>0</v>
      </c>
      <c r="M244" s="98">
        <f>SUM(M233,M237,M241)</f>
        <v>0</v>
      </c>
      <c r="N244" s="83">
        <v>0</v>
      </c>
      <c r="O244" s="82">
        <f t="shared" si="7"/>
        <v>0</v>
      </c>
      <c r="P244" s="98">
        <f t="shared" si="7"/>
        <v>0</v>
      </c>
      <c r="Q244" s="98">
        <f>SUM(Q233,Q237,Q241)</f>
        <v>0</v>
      </c>
      <c r="R244" s="83">
        <v>0</v>
      </c>
    </row>
    <row r="245" spans="1:18" ht="21.75">
      <c r="A245" s="84" t="s">
        <v>92</v>
      </c>
      <c r="B245" s="85"/>
      <c r="C245" s="86"/>
      <c r="D245" s="87"/>
      <c r="E245" s="87"/>
      <c r="F245" s="88"/>
      <c r="G245" s="86"/>
      <c r="H245" s="87"/>
      <c r="I245" s="89"/>
      <c r="J245" s="88"/>
      <c r="K245" s="90"/>
      <c r="L245" s="87"/>
      <c r="M245" s="89"/>
      <c r="N245" s="88"/>
      <c r="O245" s="90"/>
      <c r="P245" s="89"/>
      <c r="Q245" s="89"/>
      <c r="R245" s="91"/>
    </row>
    <row r="246" spans="1:18" ht="21.75">
      <c r="A246" s="92" t="s">
        <v>93</v>
      </c>
      <c r="B246" s="93"/>
      <c r="C246" s="21"/>
      <c r="D246" s="22"/>
      <c r="E246" s="22"/>
      <c r="F246" s="23"/>
      <c r="G246" s="21"/>
      <c r="H246" s="22"/>
      <c r="I246" s="66"/>
      <c r="J246" s="23"/>
      <c r="K246" s="94"/>
      <c r="L246" s="22"/>
      <c r="M246" s="66"/>
      <c r="N246" s="23"/>
      <c r="O246" s="95"/>
      <c r="P246" s="26"/>
      <c r="Q246" s="26"/>
      <c r="R246" s="28"/>
    </row>
    <row r="247" spans="1:18" ht="21.75">
      <c r="A247" s="19" t="s">
        <v>15</v>
      </c>
      <c r="B247" s="20" t="s">
        <v>16</v>
      </c>
      <c r="C247" s="21">
        <v>4450</v>
      </c>
      <c r="D247" s="22">
        <f>ROUND(C247/18,2)</f>
        <v>247.22</v>
      </c>
      <c r="E247" s="22"/>
      <c r="F247" s="23">
        <f>SUM(D247,E248:E249)</f>
        <v>247.22</v>
      </c>
      <c r="G247" s="21">
        <f>1335+2978</f>
        <v>4313</v>
      </c>
      <c r="H247" s="22">
        <f>ROUND(G247/18,2)</f>
        <v>239.61</v>
      </c>
      <c r="I247" s="22"/>
      <c r="J247" s="23">
        <f>SUM(H247,I248:I249)</f>
        <v>239.61</v>
      </c>
      <c r="K247" s="29">
        <v>1901</v>
      </c>
      <c r="L247" s="22">
        <f>ROUND(K247/18,2)</f>
        <v>105.61</v>
      </c>
      <c r="M247" s="22"/>
      <c r="N247" s="23">
        <f>SUM(L247,M248:M249)</f>
        <v>105.61</v>
      </c>
      <c r="O247" s="25">
        <f>SUM(C247,G247,K247)</f>
        <v>10664</v>
      </c>
      <c r="P247" s="26">
        <f>ROUND(O247/36,2)</f>
        <v>296.22</v>
      </c>
      <c r="Q247" s="27" t="s">
        <v>23</v>
      </c>
      <c r="R247" s="28">
        <f>SUM(P247,Q248:Q249)</f>
        <v>296.22</v>
      </c>
    </row>
    <row r="248" spans="1:18" ht="21.75">
      <c r="A248" s="60"/>
      <c r="B248" s="20" t="s">
        <v>17</v>
      </c>
      <c r="C248" s="21"/>
      <c r="D248" s="22">
        <f>ROUND(C248/12,2)</f>
        <v>0</v>
      </c>
      <c r="E248" s="22">
        <f>D248*2</f>
        <v>0</v>
      </c>
      <c r="F248" s="23"/>
      <c r="G248" s="21"/>
      <c r="H248" s="22">
        <f>ROUND(G248/12,2)</f>
        <v>0</v>
      </c>
      <c r="I248" s="22">
        <f>H248*2</f>
        <v>0</v>
      </c>
      <c r="J248" s="23"/>
      <c r="K248" s="29"/>
      <c r="L248" s="22">
        <f>ROUND(K248/12,2)</f>
        <v>0</v>
      </c>
      <c r="M248" s="22">
        <f>L248*2</f>
        <v>0</v>
      </c>
      <c r="N248" s="23"/>
      <c r="O248" s="59">
        <f>SUM(C248,G248,K248)</f>
        <v>0</v>
      </c>
      <c r="P248" s="27">
        <f>ROUND(O248/24,2)</f>
        <v>0</v>
      </c>
      <c r="Q248" s="27">
        <f>P248*2</f>
        <v>0</v>
      </c>
      <c r="R248" s="28">
        <v>0</v>
      </c>
    </row>
    <row r="249" spans="1:18" ht="22.5" thickBot="1">
      <c r="A249" s="62"/>
      <c r="B249" s="31" t="s">
        <v>18</v>
      </c>
      <c r="C249" s="32"/>
      <c r="D249" s="33">
        <f>ROUND(C249/12,2)</f>
        <v>0</v>
      </c>
      <c r="E249" s="33">
        <f>D249*2</f>
        <v>0</v>
      </c>
      <c r="F249" s="34"/>
      <c r="G249" s="32"/>
      <c r="H249" s="33">
        <f>ROUND(G249/12,2)</f>
        <v>0</v>
      </c>
      <c r="I249" s="33">
        <f>H249*2</f>
        <v>0</v>
      </c>
      <c r="J249" s="34"/>
      <c r="K249" s="35"/>
      <c r="L249" s="33">
        <f>ROUND(K249/12,2)</f>
        <v>0</v>
      </c>
      <c r="M249" s="33">
        <f>L249*2</f>
        <v>0</v>
      </c>
      <c r="N249" s="34"/>
      <c r="O249" s="63">
        <f>SUM(C249,G249,K249)</f>
        <v>0</v>
      </c>
      <c r="P249" s="38">
        <f>ROUND(O249/24,2)</f>
        <v>0</v>
      </c>
      <c r="Q249" s="38">
        <f>P249*2</f>
        <v>0</v>
      </c>
      <c r="R249" s="39">
        <v>0</v>
      </c>
    </row>
    <row r="250" spans="1:18" ht="21.75">
      <c r="A250" s="40" t="s">
        <v>94</v>
      </c>
      <c r="B250" s="99"/>
      <c r="C250" s="42"/>
      <c r="D250" s="43"/>
      <c r="E250" s="43"/>
      <c r="F250" s="44"/>
      <c r="G250" s="42"/>
      <c r="H250" s="43"/>
      <c r="I250" s="45"/>
      <c r="J250" s="44"/>
      <c r="K250" s="71"/>
      <c r="L250" s="43"/>
      <c r="M250" s="45"/>
      <c r="N250" s="44"/>
      <c r="O250" s="72"/>
      <c r="P250" s="53"/>
      <c r="Q250" s="53"/>
      <c r="R250" s="50"/>
    </row>
    <row r="251" spans="1:18" ht="21.75">
      <c r="A251" s="19" t="s">
        <v>15</v>
      </c>
      <c r="B251" s="20" t="s">
        <v>16</v>
      </c>
      <c r="C251" s="21"/>
      <c r="D251" s="22">
        <f>ROUND(C251/18,2)</f>
        <v>0</v>
      </c>
      <c r="E251" s="22"/>
      <c r="F251" s="23">
        <f>SUM(D251,E252:E253)</f>
        <v>0</v>
      </c>
      <c r="G251" s="21"/>
      <c r="H251" s="22">
        <f>ROUND(G251/18,2)</f>
        <v>0</v>
      </c>
      <c r="I251" s="22"/>
      <c r="J251" s="23">
        <f>SUM(H251,I252:I253)</f>
        <v>0</v>
      </c>
      <c r="K251" s="29"/>
      <c r="L251" s="22">
        <f>ROUND(K251/18,2)</f>
        <v>0</v>
      </c>
      <c r="M251" s="22"/>
      <c r="N251" s="23">
        <f>SUM(L251,M252:M253)</f>
        <v>0</v>
      </c>
      <c r="O251" s="25">
        <f>SUM(C251,G251,K251)</f>
        <v>0</v>
      </c>
      <c r="P251" s="26">
        <f>ROUND(O251/36,2)</f>
        <v>0</v>
      </c>
      <c r="Q251" s="27" t="s">
        <v>23</v>
      </c>
      <c r="R251" s="28">
        <f>SUM(P251,Q252:Q253)</f>
        <v>0</v>
      </c>
    </row>
    <row r="252" spans="1:18" ht="21.75">
      <c r="A252" s="19"/>
      <c r="B252" s="20" t="s">
        <v>17</v>
      </c>
      <c r="C252" s="21"/>
      <c r="D252" s="22">
        <f>ROUND(C252/12,2)</f>
        <v>0</v>
      </c>
      <c r="E252" s="22">
        <f>D252*2</f>
        <v>0</v>
      </c>
      <c r="F252" s="23"/>
      <c r="G252" s="21"/>
      <c r="H252" s="22">
        <f>ROUND(G252/12,2)</f>
        <v>0</v>
      </c>
      <c r="I252" s="22">
        <f>H252*2</f>
        <v>0</v>
      </c>
      <c r="J252" s="23"/>
      <c r="K252" s="29"/>
      <c r="L252" s="22">
        <f>ROUND(K252/12,2)</f>
        <v>0</v>
      </c>
      <c r="M252" s="22">
        <f>L252*2</f>
        <v>0</v>
      </c>
      <c r="N252" s="23"/>
      <c r="O252" s="59">
        <f>SUM(C252,G252,K252)</f>
        <v>0</v>
      </c>
      <c r="P252" s="27">
        <f>ROUND(O252/24,2)</f>
        <v>0</v>
      </c>
      <c r="Q252" s="27">
        <f>P252*2</f>
        <v>0</v>
      </c>
      <c r="R252" s="28">
        <v>0</v>
      </c>
    </row>
    <row r="253" spans="1:18" ht="22.5" thickBot="1">
      <c r="A253" s="30"/>
      <c r="B253" s="31" t="s">
        <v>18</v>
      </c>
      <c r="C253" s="32"/>
      <c r="D253" s="33">
        <f>ROUND(C253/12,2)</f>
        <v>0</v>
      </c>
      <c r="E253" s="33">
        <f>D253*2</f>
        <v>0</v>
      </c>
      <c r="F253" s="34"/>
      <c r="G253" s="32"/>
      <c r="H253" s="33">
        <f>ROUND(G253/12,2)</f>
        <v>0</v>
      </c>
      <c r="I253" s="33">
        <f>H253*2</f>
        <v>0</v>
      </c>
      <c r="J253" s="34"/>
      <c r="K253" s="35"/>
      <c r="L253" s="33">
        <f>ROUND(K253/12,2)</f>
        <v>0</v>
      </c>
      <c r="M253" s="33">
        <f>L253*2</f>
        <v>0</v>
      </c>
      <c r="N253" s="34"/>
      <c r="O253" s="63">
        <f>SUM(C253,G253,K253)</f>
        <v>0</v>
      </c>
      <c r="P253" s="38">
        <f>ROUND(O253/24,2)</f>
        <v>0</v>
      </c>
      <c r="Q253" s="38">
        <f>P253*2</f>
        <v>0</v>
      </c>
      <c r="R253" s="39">
        <v>0</v>
      </c>
    </row>
    <row r="254" spans="1:18" s="1" customFormat="1" ht="21.75">
      <c r="A254" s="73" t="s">
        <v>95</v>
      </c>
      <c r="B254" s="74" t="s">
        <v>16</v>
      </c>
      <c r="C254" s="75">
        <f>SUM(C247,C251)</f>
        <v>4450</v>
      </c>
      <c r="D254" s="97">
        <f aca="true" t="shared" si="8" ref="C254:D256">SUM(D247,D251)</f>
        <v>247.22</v>
      </c>
      <c r="E254" s="96"/>
      <c r="F254" s="76">
        <f>ROUND(SUM(D254,E255:E256),2)</f>
        <v>247.22</v>
      </c>
      <c r="G254" s="75">
        <f aca="true" t="shared" si="9" ref="G254:H256">SUM(G247,G251)</f>
        <v>4313</v>
      </c>
      <c r="H254" s="97">
        <f t="shared" si="9"/>
        <v>239.61</v>
      </c>
      <c r="I254" s="96"/>
      <c r="J254" s="76">
        <f>ROUND(SUM(H254,I255:I256),2)</f>
        <v>239.61</v>
      </c>
      <c r="K254" s="75">
        <f aca="true" t="shared" si="10" ref="K254:L256">SUM(K247,K251)</f>
        <v>1901</v>
      </c>
      <c r="L254" s="97">
        <f t="shared" si="10"/>
        <v>105.61</v>
      </c>
      <c r="M254" s="97"/>
      <c r="N254" s="76">
        <f>ROUND(SUM(L254,M255:M256),2)</f>
        <v>105.61</v>
      </c>
      <c r="O254" s="75">
        <f aca="true" t="shared" si="11" ref="O254:P256">SUM(O247,O251)</f>
        <v>10664</v>
      </c>
      <c r="P254" s="97">
        <f t="shared" si="11"/>
        <v>296.22</v>
      </c>
      <c r="Q254" s="97"/>
      <c r="R254" s="76">
        <f>ROUND(SUM(P254,Q255:Q256),2)</f>
        <v>296.22</v>
      </c>
    </row>
    <row r="255" spans="1:18" s="1" customFormat="1" ht="21.75">
      <c r="A255" s="77"/>
      <c r="B255" s="74" t="s">
        <v>17</v>
      </c>
      <c r="C255" s="79">
        <f t="shared" si="8"/>
        <v>0</v>
      </c>
      <c r="D255" s="97">
        <f t="shared" si="8"/>
        <v>0</v>
      </c>
      <c r="E255" s="97">
        <f>SUM(E248,E252)</f>
        <v>0</v>
      </c>
      <c r="F255" s="78">
        <v>0</v>
      </c>
      <c r="G255" s="79">
        <f t="shared" si="9"/>
        <v>0</v>
      </c>
      <c r="H255" s="97">
        <f t="shared" si="9"/>
        <v>0</v>
      </c>
      <c r="I255" s="97">
        <f>SUM(I248,I252)</f>
        <v>0</v>
      </c>
      <c r="J255" s="78">
        <v>0</v>
      </c>
      <c r="K255" s="79">
        <f t="shared" si="10"/>
        <v>0</v>
      </c>
      <c r="L255" s="97">
        <f t="shared" si="10"/>
        <v>0</v>
      </c>
      <c r="M255" s="97">
        <f>SUM(M248,M252)</f>
        <v>0</v>
      </c>
      <c r="N255" s="78">
        <v>0</v>
      </c>
      <c r="O255" s="79">
        <f t="shared" si="11"/>
        <v>0</v>
      </c>
      <c r="P255" s="97">
        <f t="shared" si="11"/>
        <v>0</v>
      </c>
      <c r="Q255" s="97">
        <f>SUM(Q248,Q252)</f>
        <v>0</v>
      </c>
      <c r="R255" s="78">
        <v>0</v>
      </c>
    </row>
    <row r="256" spans="1:18" s="1" customFormat="1" ht="22.5" thickBot="1">
      <c r="A256" s="80"/>
      <c r="B256" s="81" t="s">
        <v>18</v>
      </c>
      <c r="C256" s="82">
        <f t="shared" si="8"/>
        <v>0</v>
      </c>
      <c r="D256" s="100">
        <f t="shared" si="8"/>
        <v>0</v>
      </c>
      <c r="E256" s="100">
        <f>SUM(E249,E253)</f>
        <v>0</v>
      </c>
      <c r="F256" s="83">
        <v>0</v>
      </c>
      <c r="G256" s="82">
        <f t="shared" si="9"/>
        <v>0</v>
      </c>
      <c r="H256" s="100">
        <f t="shared" si="9"/>
        <v>0</v>
      </c>
      <c r="I256" s="100">
        <f>SUM(I249,I253)</f>
        <v>0</v>
      </c>
      <c r="J256" s="83">
        <v>0</v>
      </c>
      <c r="K256" s="82">
        <f t="shared" si="10"/>
        <v>0</v>
      </c>
      <c r="L256" s="100">
        <f t="shared" si="10"/>
        <v>0</v>
      </c>
      <c r="M256" s="100">
        <f>SUM(M249,M253)</f>
        <v>0</v>
      </c>
      <c r="N256" s="83">
        <v>0</v>
      </c>
      <c r="O256" s="82">
        <f t="shared" si="11"/>
        <v>0</v>
      </c>
      <c r="P256" s="100">
        <f t="shared" si="11"/>
        <v>0</v>
      </c>
      <c r="Q256" s="100">
        <f>SUM(Q249,Q253)</f>
        <v>0</v>
      </c>
      <c r="R256" s="83">
        <v>0</v>
      </c>
    </row>
    <row r="257" spans="1:18" s="1" customFormat="1" ht="21.75">
      <c r="A257" s="101" t="s">
        <v>96</v>
      </c>
      <c r="B257" s="102" t="s">
        <v>16</v>
      </c>
      <c r="C257" s="103">
        <f>SUM(C225,C242,C254)</f>
        <v>193916</v>
      </c>
      <c r="D257" s="104">
        <f>SUM(D225,D242,D254)</f>
        <v>10773.109999999999</v>
      </c>
      <c r="E257" s="105"/>
      <c r="F257" s="106">
        <f>ROUND(SUM(D257,E258:E260),2)</f>
        <v>17279.21</v>
      </c>
      <c r="G257" s="103">
        <f>SUM(G225,G242,G254)</f>
        <v>189071</v>
      </c>
      <c r="H257" s="104">
        <f>SUM(H225,H242,H254)</f>
        <v>10503.970000000001</v>
      </c>
      <c r="I257" s="105"/>
      <c r="J257" s="106">
        <f>ROUND(SUM(H257,I258:I260),2)</f>
        <v>15227.17</v>
      </c>
      <c r="K257" s="103">
        <f>SUM(K225,K242,K254)</f>
        <v>78683</v>
      </c>
      <c r="L257" s="104">
        <f>SUM(L225,L242,L254)</f>
        <v>4371.29</v>
      </c>
      <c r="M257" s="105"/>
      <c r="N257" s="106">
        <f>ROUND(SUM(L257,M258:M260),2)</f>
        <v>7738.1</v>
      </c>
      <c r="O257" s="103">
        <f>SUM(O225,O242,O254)</f>
        <v>461670</v>
      </c>
      <c r="P257" s="104">
        <f>SUM(P225,P242,P254)</f>
        <v>12824.149999999998</v>
      </c>
      <c r="Q257" s="105"/>
      <c r="R257" s="106">
        <f>ROUND(SUM(P257,Q258:Q260),2)</f>
        <v>20122.27</v>
      </c>
    </row>
    <row r="258" spans="1:18" s="1" customFormat="1" ht="21.75">
      <c r="A258" s="107"/>
      <c r="B258" s="108" t="s">
        <v>67</v>
      </c>
      <c r="C258" s="109">
        <f>SUM(C226)</f>
        <v>0</v>
      </c>
      <c r="D258" s="110">
        <f>SUM(D226)</f>
        <v>0</v>
      </c>
      <c r="E258" s="110">
        <f>SUM(E226)</f>
        <v>0</v>
      </c>
      <c r="F258" s="111">
        <v>0</v>
      </c>
      <c r="G258" s="109">
        <f>SUM(G226)</f>
        <v>0</v>
      </c>
      <c r="H258" s="110">
        <f>SUM(H226)</f>
        <v>0</v>
      </c>
      <c r="I258" s="110">
        <f>SUM(I226)</f>
        <v>0</v>
      </c>
      <c r="J258" s="111">
        <v>0</v>
      </c>
      <c r="K258" s="109">
        <f>SUM(K226)</f>
        <v>0</v>
      </c>
      <c r="L258" s="110">
        <f>SUM(L226)</f>
        <v>0</v>
      </c>
      <c r="M258" s="110">
        <f>SUM(M226)</f>
        <v>0</v>
      </c>
      <c r="N258" s="111">
        <v>0</v>
      </c>
      <c r="O258" s="109">
        <f>SUM(O226)</f>
        <v>0</v>
      </c>
      <c r="P258" s="110">
        <f>SUM(P226)</f>
        <v>0</v>
      </c>
      <c r="Q258" s="110">
        <f>SUM(Q226)</f>
        <v>0</v>
      </c>
      <c r="R258" s="111">
        <v>0</v>
      </c>
    </row>
    <row r="259" spans="1:18" s="1" customFormat="1" ht="21.75">
      <c r="A259" s="107"/>
      <c r="B259" s="108" t="s">
        <v>17</v>
      </c>
      <c r="C259" s="112">
        <f aca="true" t="shared" si="12" ref="C259:E260">SUM(C227,C243,C255)</f>
        <v>46330</v>
      </c>
      <c r="D259" s="113">
        <f t="shared" si="12"/>
        <v>3860.84</v>
      </c>
      <c r="E259" s="113">
        <f t="shared" si="12"/>
        <v>6436.795</v>
      </c>
      <c r="F259" s="111">
        <v>0</v>
      </c>
      <c r="G259" s="112">
        <f aca="true" t="shared" si="13" ref="G259:I260">SUM(G227,G243,G255)</f>
        <v>33369</v>
      </c>
      <c r="H259" s="113">
        <f t="shared" si="13"/>
        <v>2780.75</v>
      </c>
      <c r="I259" s="113">
        <f t="shared" si="13"/>
        <v>4560.450999999999</v>
      </c>
      <c r="J259" s="111">
        <v>0</v>
      </c>
      <c r="K259" s="112">
        <f aca="true" t="shared" si="14" ref="K259:M260">SUM(K227,K243,K255)</f>
        <v>23063</v>
      </c>
      <c r="L259" s="113">
        <f t="shared" si="14"/>
        <v>1921.92</v>
      </c>
      <c r="M259" s="113">
        <f t="shared" si="14"/>
        <v>3223.6760000000004</v>
      </c>
      <c r="N259" s="111">
        <v>0</v>
      </c>
      <c r="O259" s="112">
        <f aca="true" t="shared" si="15" ref="O259:Q260">SUM(O227,O243,O255)</f>
        <v>102762</v>
      </c>
      <c r="P259" s="113">
        <f t="shared" si="15"/>
        <v>4281.79</v>
      </c>
      <c r="Q259" s="113">
        <f t="shared" si="15"/>
        <v>7110.517999999999</v>
      </c>
      <c r="R259" s="111">
        <v>0</v>
      </c>
    </row>
    <row r="260" spans="1:18" s="1" customFormat="1" ht="22.5" thickBot="1">
      <c r="A260" s="114"/>
      <c r="B260" s="115" t="s">
        <v>18</v>
      </c>
      <c r="C260" s="116">
        <f t="shared" si="12"/>
        <v>480</v>
      </c>
      <c r="D260" s="117">
        <f t="shared" si="12"/>
        <v>40</v>
      </c>
      <c r="E260" s="117">
        <f t="shared" si="12"/>
        <v>69.3</v>
      </c>
      <c r="F260" s="118">
        <v>0</v>
      </c>
      <c r="G260" s="116">
        <f t="shared" si="13"/>
        <v>1105</v>
      </c>
      <c r="H260" s="117">
        <f t="shared" si="13"/>
        <v>92.08</v>
      </c>
      <c r="I260" s="117">
        <f t="shared" si="13"/>
        <v>162.744</v>
      </c>
      <c r="J260" s="118">
        <v>0</v>
      </c>
      <c r="K260" s="116">
        <f t="shared" si="14"/>
        <v>1055</v>
      </c>
      <c r="L260" s="117">
        <f t="shared" si="14"/>
        <v>87.92</v>
      </c>
      <c r="M260" s="117">
        <f t="shared" si="14"/>
        <v>143.13</v>
      </c>
      <c r="N260" s="118">
        <v>0</v>
      </c>
      <c r="O260" s="116">
        <f t="shared" si="15"/>
        <v>2640</v>
      </c>
      <c r="P260" s="117">
        <f t="shared" si="15"/>
        <v>110.01</v>
      </c>
      <c r="Q260" s="117">
        <f t="shared" si="15"/>
        <v>187.605</v>
      </c>
      <c r="R260" s="118">
        <v>0</v>
      </c>
    </row>
  </sheetData>
  <sheetProtection/>
  <mergeCells count="7">
    <mergeCell ref="A1:R1"/>
    <mergeCell ref="A2:A3"/>
    <mergeCell ref="B2:B3"/>
    <mergeCell ref="C2:F2"/>
    <mergeCell ref="G2:J2"/>
    <mergeCell ref="K2:N2"/>
    <mergeCell ref="O2:R2"/>
  </mergeCells>
  <printOptions horizontalCentered="1"/>
  <pageMargins left="0.2362204724409449" right="0.2362204724409449" top="0.31496062992125984" bottom="0.31496062992125984" header="0.2755905511811024" footer="0.15748031496062992"/>
  <pageSetup horizontalDpi="600" verticalDpi="600" orientation="landscape" paperSize="9" scale="75" r:id="rId1"/>
  <headerFooter>
    <oddFooter>&amp;C&amp;"Angsana New,Regular"&amp;14Page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</dc:creator>
  <cp:keywords/>
  <dc:description/>
  <cp:lastModifiedBy>patt</cp:lastModifiedBy>
  <dcterms:created xsi:type="dcterms:W3CDTF">2012-02-21T04:51:53Z</dcterms:created>
  <dcterms:modified xsi:type="dcterms:W3CDTF">2012-05-01T09:23:32Z</dcterms:modified>
  <cp:category/>
  <cp:version/>
  <cp:contentType/>
  <cp:contentStatus/>
</cp:coreProperties>
</file>